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F:\DISEG\DISEG_SEGURIDADE_ATUARIA\BENEFICIO ESPECIAL - ALTERAÇAO LEG.PREV.MG\SIMULADOR RPPS X RPC\"/>
    </mc:Choice>
  </mc:AlternateContent>
  <xr:revisionPtr revIDLastSave="0" documentId="13_ncr:1_{7373E57C-29B0-461B-9A8C-A31651B94E4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álculos comparativo" sheetId="1" r:id="rId1"/>
    <sheet name="Planilha4" sheetId="2" state="hidden" r:id="rId2"/>
  </sheets>
  <definedNames>
    <definedName name="Cont">Planilha4!$B$3:$B$13</definedName>
    <definedName name="CONTRIBUIÇÃO_PARA_O_PREVPLAN">Planilha4!$B$3:$B$13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C18" i="1"/>
  <c r="K14" i="1"/>
  <c r="L14" i="1" s="1"/>
  <c r="L13" i="1"/>
  <c r="L12" i="1"/>
  <c r="D12" i="1"/>
  <c r="L11" i="1"/>
  <c r="D11" i="1"/>
  <c r="C11" i="1"/>
  <c r="L10" i="1"/>
  <c r="D10" i="1"/>
  <c r="D18" i="1" s="1"/>
  <c r="D19" i="1" s="1"/>
  <c r="L9" i="1"/>
  <c r="D9" i="1"/>
  <c r="C9" i="1"/>
  <c r="L8" i="1"/>
  <c r="M8" i="1" s="1"/>
  <c r="M9" i="1" l="1"/>
  <c r="M10" i="1" s="1"/>
  <c r="M11" i="1" s="1"/>
  <c r="M12" i="1" s="1"/>
  <c r="M13" i="1" s="1"/>
  <c r="M14" i="1" s="1"/>
  <c r="C13" i="1" s="1"/>
  <c r="D21" i="1"/>
  <c r="D22" i="1"/>
  <c r="D37" i="1" s="1"/>
  <c r="D13" i="1" l="1"/>
  <c r="D30" i="1" s="1"/>
  <c r="D27" i="1"/>
  <c r="D26" i="1"/>
  <c r="D14" i="1"/>
  <c r="D31" i="1"/>
  <c r="D29" i="1" s="1"/>
  <c r="D36" i="1"/>
  <c r="D38" i="1" s="1"/>
  <c r="D33" i="1" l="1"/>
</calcChain>
</file>

<file path=xl/sharedStrings.xml><?xml version="1.0" encoding="utf-8"?>
<sst xmlns="http://schemas.openxmlformats.org/spreadsheetml/2006/main" count="44" uniqueCount="39">
  <si>
    <r>
      <rPr>
        <b/>
        <sz val="20"/>
        <color theme="1"/>
        <rFont val="Calibri"/>
        <family val="2"/>
      </rPr>
      <t>SIMULAÇÃO DA CONTRIBUIÇÃO</t>
    </r>
    <r>
      <rPr>
        <b/>
        <sz val="18"/>
        <color theme="1"/>
        <rFont val="Calibri"/>
        <family val="2"/>
      </rPr>
      <t xml:space="preserve">                                RPPS  </t>
    </r>
    <r>
      <rPr>
        <b/>
        <sz val="14"/>
        <color theme="1"/>
        <rFont val="Calibri"/>
        <family val="2"/>
      </rPr>
      <t>X</t>
    </r>
    <r>
      <rPr>
        <b/>
        <sz val="18"/>
        <color theme="1"/>
        <rFont val="Calibri"/>
        <family val="2"/>
      </rPr>
      <t xml:space="preserve">  RPC PREVCOM-MG</t>
    </r>
  </si>
  <si>
    <t>CONTRIBUIÇÃO PARA O RPPS</t>
  </si>
  <si>
    <t>% RPPS/MG</t>
  </si>
  <si>
    <t>Teto Prevcom</t>
  </si>
  <si>
    <t>SEM MIGRAÇÃO</t>
  </si>
  <si>
    <t>COM MIGRAÇÃO</t>
  </si>
  <si>
    <t>Data da migração:</t>
  </si>
  <si>
    <t>Remuneração</t>
  </si>
  <si>
    <t>Salario de contribuicão</t>
  </si>
  <si>
    <t>Percentual de contribuição</t>
  </si>
  <si>
    <t>Contribuição mensal</t>
  </si>
  <si>
    <t xml:space="preserve">ECONOMIA CONTRIBUIÇÃO PARA O RPPS </t>
  </si>
  <si>
    <t>CALCULO CONTRIBUIÇÃO PREVPLAN</t>
  </si>
  <si>
    <t>AVISO</t>
  </si>
  <si>
    <t>Salario de Participação</t>
  </si>
  <si>
    <t>% CONTRIBUIÇÃO PARA O PREVPLAN</t>
  </si>
  <si>
    <t>% Contribuição PREVPLAN</t>
  </si>
  <si>
    <r>
      <rPr>
        <b/>
        <sz val="18"/>
        <color theme="1"/>
        <rFont val="Calibri"/>
        <family val="2"/>
      </rPr>
      <t xml:space="preserve">Pressione a tecla </t>
    </r>
    <r>
      <rPr>
        <b/>
        <sz val="18"/>
        <color rgb="FFFF0000"/>
        <rFont val="Calibri"/>
        <family val="2"/>
      </rPr>
      <t>"TAB"</t>
    </r>
    <r>
      <rPr>
        <b/>
        <sz val="18"/>
        <color theme="1"/>
        <rFont val="Calibri"/>
        <family val="2"/>
      </rPr>
      <t xml:space="preserve"> ou </t>
    </r>
    <r>
      <rPr>
        <b/>
        <sz val="18"/>
        <color rgb="FFFF0000"/>
        <rFont val="Calibri"/>
        <family val="2"/>
      </rPr>
      <t xml:space="preserve">"ENTER" </t>
    </r>
    <r>
      <rPr>
        <b/>
        <sz val="18"/>
        <color theme="1"/>
        <rFont val="Calibri"/>
        <family val="2"/>
      </rPr>
      <t xml:space="preserve">para </t>
    </r>
    <r>
      <rPr>
        <b/>
        <sz val="18"/>
        <color theme="1"/>
        <rFont val="Calibri"/>
        <family val="2"/>
      </rPr>
      <t>preencher o valor da sua remuneração atual e o percentual de contribuição PREVPLAN.</t>
    </r>
  </si>
  <si>
    <t>Contribuição Participante</t>
  </si>
  <si>
    <t>Contribuição Patrocinador</t>
  </si>
  <si>
    <t>RESULTADOS</t>
  </si>
  <si>
    <r>
      <rPr>
        <sz val="16"/>
        <color theme="1"/>
        <rFont val="Calibri"/>
        <family val="2"/>
      </rPr>
      <t xml:space="preserve"> </t>
    </r>
    <r>
      <rPr>
        <b/>
        <sz val="16"/>
        <color rgb="FFFF0000"/>
        <rFont val="Calibri"/>
        <family val="2"/>
      </rPr>
      <t>SEM</t>
    </r>
    <r>
      <rPr>
        <sz val="16"/>
        <color theme="1"/>
        <rFont val="Calibri"/>
        <family val="2"/>
      </rPr>
      <t xml:space="preserve"> MIGRAÇÃO</t>
    </r>
  </si>
  <si>
    <t>CONTRIBUIÇÃO RPPS</t>
  </si>
  <si>
    <r>
      <rPr>
        <b/>
        <sz val="16"/>
        <color rgb="FF548DD4"/>
        <rFont val="Calibri"/>
        <family val="2"/>
      </rPr>
      <t>COM</t>
    </r>
    <r>
      <rPr>
        <sz val="16"/>
        <color theme="1"/>
        <rFont val="Calibri"/>
        <family val="2"/>
      </rPr>
      <t xml:space="preserve"> MIGRAÇÃO</t>
    </r>
  </si>
  <si>
    <t>CONTRIBUIÇÃO PARTICIPANTE PREVIDENCIA COMPLEMENTAR</t>
  </si>
  <si>
    <t>ECONOMIA MENSAL SERVIDOR</t>
  </si>
  <si>
    <t>PROVISÃO CONTA PARTICIPANTE PARA CALCULO RENDA FUTURA - PLANO PREVPLAN</t>
  </si>
  <si>
    <t>CONTRIBUIÇÃO PARTICIPANTE</t>
  </si>
  <si>
    <t xml:space="preserve"> * CONTRIBUIÇÃO PATROCINADOR</t>
  </si>
  <si>
    <t>TOTAL ACUMULAÇÃO MENSAL NA CONTA DO PARTICIPANTE</t>
  </si>
  <si>
    <t>* LIMITE MÁXIMO PATROCINADOR - 7,5%</t>
  </si>
  <si>
    <t>salários até 1.742,46</t>
  </si>
  <si>
    <t>de R$ 1.742,47 a 2.904,09</t>
  </si>
  <si>
    <t>de R$2.904,10  a 4.065,73</t>
  </si>
  <si>
    <t>de R$ 4.065,74 a 5.227,37</t>
  </si>
  <si>
    <t>de R$ 5.227,38 a 6.389,00</t>
  </si>
  <si>
    <t>de R$ 6.389,01 a 7.087,22</t>
  </si>
  <si>
    <t>acima de R$ 7,087,23</t>
  </si>
  <si>
    <t>Calculo somente para servidores com salários acima do teto do SALARIO DE BENEFICIO DO INSS - R$7.087,22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</si>
</sst>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0.0%"/>
    <numFmt numFmtId="167" formatCode="_-* #,##0_-;\-* #,##0_-;_-* &quot;-&quot;??_-;_-@"/>
  </numFmts>
  <fonts count="18" x14ac:knownFonts="1">
    <font>
      <sz val="11"/>
      <color theme="1"/>
      <name val="Calibri"/>
      <scheme val="minor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548DD4"/>
      <name val="Calibri"/>
      <family val="2"/>
    </font>
    <font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4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16"/>
      <color theme="0"/>
      <name val="Calibri"/>
      <family val="2"/>
    </font>
    <font>
      <b/>
      <sz val="16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9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4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1" fillId="0" borderId="6" xfId="0" applyNumberFormat="1" applyFont="1" applyBorder="1"/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/>
    <xf numFmtId="14" fontId="1" fillId="0" borderId="7" xfId="0" applyNumberFormat="1" applyFont="1" applyBorder="1"/>
    <xf numFmtId="0" fontId="1" fillId="0" borderId="9" xfId="0" applyFont="1" applyBorder="1"/>
    <xf numFmtId="10" fontId="1" fillId="0" borderId="10" xfId="0" applyNumberFormat="1" applyFont="1" applyBorder="1"/>
    <xf numFmtId="165" fontId="1" fillId="0" borderId="7" xfId="0" applyNumberFormat="1" applyFont="1" applyBorder="1"/>
    <xf numFmtId="14" fontId="1" fillId="2" borderId="1" xfId="0" applyNumberFormat="1" applyFont="1" applyFill="1" applyBorder="1"/>
    <xf numFmtId="165" fontId="1" fillId="2" borderId="1" xfId="0" applyNumberFormat="1" applyFont="1" applyFill="1" applyBorder="1"/>
    <xf numFmtId="9" fontId="1" fillId="0" borderId="7" xfId="0" applyNumberFormat="1" applyFont="1" applyBorder="1"/>
    <xf numFmtId="9" fontId="1" fillId="2" borderId="1" xfId="0" applyNumberFormat="1" applyFont="1" applyFill="1" applyBorder="1"/>
    <xf numFmtId="0" fontId="9" fillId="0" borderId="0" xfId="0" applyFont="1"/>
    <xf numFmtId="0" fontId="1" fillId="0" borderId="11" xfId="0" applyFont="1" applyBorder="1"/>
    <xf numFmtId="10" fontId="1" fillId="0" borderId="12" xfId="0" applyNumberFormat="1" applyFont="1" applyBorder="1"/>
    <xf numFmtId="165" fontId="1" fillId="0" borderId="0" xfId="0" applyNumberFormat="1" applyFont="1"/>
    <xf numFmtId="10" fontId="1" fillId="2" borderId="1" xfId="0" applyNumberFormat="1" applyFont="1" applyFill="1" applyBorder="1" applyAlignment="1">
      <alignment horizontal="center"/>
    </xf>
    <xf numFmtId="0" fontId="10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166" fontId="1" fillId="0" borderId="0" xfId="0" applyNumberFormat="1" applyFont="1"/>
    <xf numFmtId="167" fontId="1" fillId="2" borderId="1" xfId="0" applyNumberFormat="1" applyFont="1" applyFill="1" applyBorder="1"/>
    <xf numFmtId="165" fontId="1" fillId="0" borderId="4" xfId="0" applyNumberFormat="1" applyFont="1" applyBorder="1"/>
    <xf numFmtId="0" fontId="1" fillId="3" borderId="24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165" fontId="4" fillId="4" borderId="7" xfId="0" applyNumberFormat="1" applyFont="1" applyFill="1" applyBorder="1"/>
    <xf numFmtId="165" fontId="4" fillId="3" borderId="7" xfId="0" applyNumberFormat="1" applyFont="1" applyFill="1" applyBorder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0" fontId="1" fillId="0" borderId="0" xfId="0" applyNumberFormat="1" applyFont="1"/>
    <xf numFmtId="166" fontId="12" fillId="0" borderId="5" xfId="0" applyNumberFormat="1" applyFont="1" applyBorder="1" applyAlignment="1">
      <alignment horizontal="center"/>
    </xf>
    <xf numFmtId="166" fontId="12" fillId="0" borderId="9" xfId="0" applyNumberFormat="1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0" fontId="5" fillId="0" borderId="6" xfId="0" applyFont="1" applyBorder="1"/>
    <xf numFmtId="0" fontId="1" fillId="0" borderId="5" xfId="0" applyFont="1" applyBorder="1" applyAlignment="1">
      <alignment horizontal="center"/>
    </xf>
    <xf numFmtId="165" fontId="1" fillId="0" borderId="7" xfId="0" applyNumberFormat="1" applyFont="1" applyBorder="1" applyProtection="1">
      <protection locked="0"/>
    </xf>
    <xf numFmtId="166" fontId="1" fillId="0" borderId="7" xfId="0" applyNumberFormat="1" applyFont="1" applyBorder="1" applyProtection="1">
      <protection locked="0"/>
    </xf>
    <xf numFmtId="0" fontId="16" fillId="0" borderId="20" xfId="0" applyFont="1" applyBorder="1"/>
    <xf numFmtId="165" fontId="16" fillId="0" borderId="20" xfId="0" applyNumberFormat="1" applyFont="1" applyBorder="1"/>
    <xf numFmtId="165" fontId="17" fillId="0" borderId="20" xfId="0" applyNumberFormat="1" applyFont="1" applyBorder="1"/>
    <xf numFmtId="0" fontId="4" fillId="3" borderId="2" xfId="0" applyFont="1" applyFill="1" applyBorder="1" applyAlignment="1">
      <alignment horizontal="center"/>
    </xf>
    <xf numFmtId="0" fontId="5" fillId="0" borderId="4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1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8" xfId="0" applyFont="1" applyBorder="1"/>
    <xf numFmtId="166" fontId="1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0" fontId="5" fillId="0" borderId="12" xfId="0" applyFont="1" applyBorder="1"/>
    <xf numFmtId="166" fontId="11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/>
    <xf numFmtId="0" fontId="5" fillId="0" borderId="29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10" fillId="3" borderId="16" xfId="0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166" fontId="1" fillId="0" borderId="5" xfId="0" applyNumberFormat="1" applyFont="1" applyBorder="1" applyAlignment="1">
      <alignment horizontal="center"/>
    </xf>
    <xf numFmtId="0" fontId="5" fillId="0" borderId="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85725</xdr:rowOff>
    </xdr:from>
    <xdr:ext cx="2609850" cy="10096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="60" zoomScaleNormal="60" workbookViewId="0">
      <selection activeCell="C10" sqref="C10"/>
    </sheetView>
  </sheetViews>
  <sheetFormatPr defaultColWidth="14.42578125" defaultRowHeight="15" customHeight="1" x14ac:dyDescent="0.25"/>
  <cols>
    <col min="1" max="1" width="2.7109375" customWidth="1"/>
    <col min="2" max="2" width="40.42578125" customWidth="1"/>
    <col min="3" max="3" width="45" customWidth="1"/>
    <col min="4" max="4" width="33.140625" customWidth="1"/>
    <col min="5" max="5" width="22.7109375" customWidth="1"/>
    <col min="6" max="6" width="36.28515625" customWidth="1"/>
    <col min="7" max="7" width="12.5703125" customWidth="1"/>
    <col min="8" max="8" width="9.140625" customWidth="1"/>
    <col min="9" max="9" width="19.140625" bestFit="1" customWidth="1"/>
    <col min="10" max="10" width="9.140625" customWidth="1"/>
    <col min="11" max="11" width="12.28515625" customWidth="1"/>
    <col min="12" max="12" width="5.42578125" hidden="1" customWidth="1"/>
    <col min="13" max="13" width="14.85546875" hidden="1" customWidth="1"/>
    <col min="14" max="14" width="0.85546875" hidden="1" customWidth="1"/>
    <col min="15" max="15" width="4.42578125" hidden="1" customWidth="1"/>
    <col min="16" max="16" width="9.140625" hidden="1" customWidth="1"/>
    <col min="17" max="18" width="9.140625" customWidth="1"/>
    <col min="19" max="19" width="19.140625" customWidth="1"/>
    <col min="20" max="20" width="20.28515625" customWidth="1"/>
    <col min="21" max="26" width="8.7109375" customWidth="1"/>
  </cols>
  <sheetData>
    <row r="1" spans="1:26" ht="21" customHeight="1" x14ac:dyDescent="0.3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1"/>
      <c r="V1" s="1"/>
      <c r="W1" s="1"/>
      <c r="X1" s="1"/>
      <c r="Y1" s="1"/>
      <c r="Z1" s="1"/>
    </row>
    <row r="2" spans="1:26" ht="21" customHeight="1" x14ac:dyDescent="0.35">
      <c r="A2" s="1"/>
      <c r="B2" s="4"/>
      <c r="C2" s="89" t="s">
        <v>0</v>
      </c>
      <c r="D2" s="68"/>
      <c r="E2" s="4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1"/>
      <c r="V2" s="1"/>
      <c r="W2" s="1"/>
      <c r="X2" s="1"/>
      <c r="Y2" s="1"/>
      <c r="Z2" s="1"/>
    </row>
    <row r="3" spans="1:26" ht="21" customHeight="1" x14ac:dyDescent="0.35">
      <c r="A3" s="1"/>
      <c r="B3" s="5"/>
      <c r="C3" s="68"/>
      <c r="D3" s="68"/>
      <c r="E3" s="5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3"/>
      <c r="U3" s="1"/>
      <c r="V3" s="1"/>
      <c r="W3" s="1"/>
      <c r="X3" s="1"/>
      <c r="Y3" s="1"/>
      <c r="Z3" s="1"/>
    </row>
    <row r="4" spans="1:26" ht="21" customHeight="1" x14ac:dyDescent="0.35">
      <c r="A4" s="1"/>
      <c r="B4" s="5"/>
      <c r="C4" s="68"/>
      <c r="D4" s="68"/>
      <c r="E4" s="5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3"/>
      <c r="U4" s="1"/>
      <c r="V4" s="1"/>
      <c r="W4" s="1"/>
      <c r="X4" s="1"/>
      <c r="Y4" s="1"/>
      <c r="Z4" s="1"/>
    </row>
    <row r="5" spans="1:26" ht="21" customHeight="1" x14ac:dyDescent="0.35">
      <c r="A5" s="1"/>
      <c r="B5" s="5" t="s">
        <v>38</v>
      </c>
      <c r="C5" s="6"/>
      <c r="D5" s="6"/>
      <c r="E5" s="7"/>
      <c r="F5" s="1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3"/>
      <c r="U5" s="1"/>
      <c r="V5" s="1"/>
      <c r="W5" s="1"/>
      <c r="X5" s="1"/>
      <c r="Y5" s="1"/>
      <c r="Z5" s="1"/>
    </row>
    <row r="6" spans="1:26" ht="21" customHeight="1" x14ac:dyDescent="0.35">
      <c r="A6" s="1"/>
      <c r="B6" s="1"/>
      <c r="C6" s="1"/>
      <c r="D6" s="1"/>
      <c r="E6" s="7"/>
      <c r="F6" s="1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"/>
      <c r="T6" s="3"/>
      <c r="U6" s="1"/>
      <c r="V6" s="1"/>
      <c r="W6" s="1"/>
      <c r="X6" s="1"/>
      <c r="Y6" s="1"/>
      <c r="Z6" s="1"/>
    </row>
    <row r="7" spans="1:26" ht="21" customHeight="1" x14ac:dyDescent="0.35">
      <c r="A7" s="1"/>
      <c r="B7" s="59" t="s">
        <v>1</v>
      </c>
      <c r="C7" s="60"/>
      <c r="D7" s="58"/>
      <c r="E7" s="8"/>
      <c r="F7" s="51" t="s">
        <v>2</v>
      </c>
      <c r="G7" s="50"/>
      <c r="H7" s="1"/>
      <c r="I7" s="10" t="s">
        <v>3</v>
      </c>
      <c r="J7" s="1"/>
      <c r="K7" s="54"/>
      <c r="L7" s="54"/>
      <c r="M7" s="54"/>
      <c r="N7" s="54"/>
      <c r="O7" s="54"/>
      <c r="P7" s="1"/>
      <c r="Q7" s="1"/>
      <c r="R7" s="1"/>
      <c r="S7" s="3"/>
      <c r="T7" s="3"/>
      <c r="U7" s="1"/>
      <c r="V7" s="1"/>
      <c r="W7" s="1"/>
      <c r="X7" s="1"/>
      <c r="Y7" s="1"/>
      <c r="Z7" s="1"/>
    </row>
    <row r="8" spans="1:26" ht="21" customHeight="1" x14ac:dyDescent="0.35">
      <c r="A8" s="1"/>
      <c r="B8" s="12"/>
      <c r="C8" s="13" t="s">
        <v>4</v>
      </c>
      <c r="D8" s="14" t="s">
        <v>5</v>
      </c>
      <c r="E8" s="15"/>
      <c r="F8" s="11" t="s">
        <v>31</v>
      </c>
      <c r="G8" s="16">
        <v>0.11</v>
      </c>
      <c r="H8" s="1"/>
      <c r="I8" s="17">
        <v>7087.22</v>
      </c>
      <c r="J8" s="1"/>
      <c r="K8" s="55">
        <v>1742.46</v>
      </c>
      <c r="L8" s="55">
        <f>K8*0.11</f>
        <v>191.67060000000001</v>
      </c>
      <c r="M8" s="55">
        <f>L8</f>
        <v>191.67060000000001</v>
      </c>
      <c r="N8" s="54"/>
      <c r="O8" s="54"/>
      <c r="P8" s="1"/>
      <c r="Q8" s="1"/>
      <c r="R8" s="1"/>
      <c r="S8" s="3"/>
      <c r="T8" s="3"/>
      <c r="U8" s="1"/>
      <c r="V8" s="1"/>
      <c r="W8" s="1"/>
      <c r="X8" s="1"/>
      <c r="Y8" s="1"/>
      <c r="Z8" s="1"/>
    </row>
    <row r="9" spans="1:26" ht="21" customHeight="1" x14ac:dyDescent="0.35">
      <c r="A9" s="1"/>
      <c r="B9" s="18" t="s">
        <v>6</v>
      </c>
      <c r="C9" s="19">
        <f t="shared" ref="C9:D9" ca="1" si="0">TODAY()</f>
        <v>44705</v>
      </c>
      <c r="D9" s="19">
        <f t="shared" ca="1" si="0"/>
        <v>44705</v>
      </c>
      <c r="E9" s="15"/>
      <c r="F9" s="20" t="s">
        <v>32</v>
      </c>
      <c r="G9" s="21">
        <v>0.12</v>
      </c>
      <c r="H9" s="1"/>
      <c r="I9" s="1"/>
      <c r="J9" s="1"/>
      <c r="K9" s="55">
        <v>2904.09</v>
      </c>
      <c r="L9" s="55">
        <f>(K9-K8)*0.12</f>
        <v>139.3956</v>
      </c>
      <c r="M9" s="55">
        <f t="shared" ref="M9:M14" si="1">M8+L9</f>
        <v>331.06619999999998</v>
      </c>
      <c r="N9" s="54"/>
      <c r="O9" s="54"/>
      <c r="P9" s="1"/>
      <c r="Q9" s="1"/>
      <c r="R9" s="1"/>
      <c r="S9" s="3"/>
      <c r="T9" s="3"/>
      <c r="U9" s="1"/>
      <c r="V9" s="1"/>
      <c r="W9" s="1"/>
      <c r="X9" s="1"/>
      <c r="Y9" s="1"/>
      <c r="Z9" s="1"/>
    </row>
    <row r="10" spans="1:26" ht="21" customHeight="1" x14ac:dyDescent="0.35">
      <c r="A10" s="1"/>
      <c r="B10" s="18" t="s">
        <v>7</v>
      </c>
      <c r="C10" s="52">
        <v>50</v>
      </c>
      <c r="D10" s="22">
        <f>C10</f>
        <v>50</v>
      </c>
      <c r="E10" s="23"/>
      <c r="F10" s="20" t="s">
        <v>33</v>
      </c>
      <c r="G10" s="21">
        <v>0.13</v>
      </c>
      <c r="H10" s="1"/>
      <c r="I10" s="1"/>
      <c r="J10" s="1"/>
      <c r="K10" s="55">
        <v>4065.73</v>
      </c>
      <c r="L10" s="55">
        <f>(K10-K9)*0.13</f>
        <v>151.01319999999998</v>
      </c>
      <c r="M10" s="55">
        <f t="shared" si="1"/>
        <v>482.07939999999996</v>
      </c>
      <c r="N10" s="54"/>
      <c r="O10" s="54"/>
      <c r="P10" s="1"/>
      <c r="Q10" s="1"/>
      <c r="R10" s="1"/>
      <c r="S10" s="3"/>
      <c r="T10" s="3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18" t="s">
        <v>8</v>
      </c>
      <c r="C11" s="22">
        <f>C10</f>
        <v>50</v>
      </c>
      <c r="D11" s="22">
        <f>I8</f>
        <v>7087.22</v>
      </c>
      <c r="E11" s="24"/>
      <c r="F11" s="20" t="s">
        <v>34</v>
      </c>
      <c r="G11" s="21">
        <v>0.14000000000000001</v>
      </c>
      <c r="H11" s="1"/>
      <c r="I11" s="1"/>
      <c r="J11" s="1"/>
      <c r="K11" s="55">
        <v>5227.37</v>
      </c>
      <c r="L11" s="55">
        <f>(K11-K10)*0.14</f>
        <v>162.62960000000001</v>
      </c>
      <c r="M11" s="55">
        <f t="shared" si="1"/>
        <v>644.70899999999995</v>
      </c>
      <c r="N11" s="54"/>
      <c r="O11" s="54"/>
      <c r="P11" s="1"/>
      <c r="Q11" s="1"/>
      <c r="R11" s="1"/>
      <c r="S11" s="3"/>
      <c r="T11" s="3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18" t="s">
        <v>9</v>
      </c>
      <c r="C12" s="25">
        <v>0.16</v>
      </c>
      <c r="D12" s="25">
        <f>C12</f>
        <v>0.16</v>
      </c>
      <c r="E12" s="24"/>
      <c r="F12" s="20" t="s">
        <v>35</v>
      </c>
      <c r="G12" s="21">
        <v>0.15</v>
      </c>
      <c r="H12" s="1"/>
      <c r="I12" s="1"/>
      <c r="J12" s="1"/>
      <c r="K12" s="55">
        <v>6389</v>
      </c>
      <c r="L12" s="55">
        <f>(K12-K11)*0.15</f>
        <v>174.24450000000002</v>
      </c>
      <c r="M12" s="55">
        <f t="shared" si="1"/>
        <v>818.95349999999996</v>
      </c>
      <c r="N12" s="54"/>
      <c r="O12" s="5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18" t="s">
        <v>10</v>
      </c>
      <c r="C13" s="22">
        <f>M14</f>
        <v>-198.77760000000012</v>
      </c>
      <c r="D13" s="22">
        <f>M13</f>
        <v>927.17759999999998</v>
      </c>
      <c r="E13" s="26"/>
      <c r="F13" s="20" t="s">
        <v>36</v>
      </c>
      <c r="G13" s="21">
        <v>0.155</v>
      </c>
      <c r="H13" s="1"/>
      <c r="I13" s="1"/>
      <c r="J13" s="1"/>
      <c r="K13" s="55">
        <v>7087.22</v>
      </c>
      <c r="L13" s="55">
        <f>(K13-K12)*0.155</f>
        <v>108.22410000000004</v>
      </c>
      <c r="M13" s="55">
        <f t="shared" si="1"/>
        <v>927.17759999999998</v>
      </c>
      <c r="N13" s="54"/>
      <c r="O13" s="54"/>
      <c r="P13" s="1"/>
      <c r="Q13" s="1"/>
      <c r="R13" s="27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1"/>
      <c r="B14" s="90" t="s">
        <v>11</v>
      </c>
      <c r="C14" s="58"/>
      <c r="D14" s="22">
        <f>C13-D13</f>
        <v>-1125.9552000000001</v>
      </c>
      <c r="E14" s="24"/>
      <c r="F14" s="28" t="s">
        <v>37</v>
      </c>
      <c r="G14" s="29">
        <v>0.16</v>
      </c>
      <c r="H14" s="1"/>
      <c r="I14" s="1"/>
      <c r="J14" s="1"/>
      <c r="K14" s="56">
        <f>C10</f>
        <v>50</v>
      </c>
      <c r="L14" s="56">
        <f>(K14-K13)*0.16</f>
        <v>-1125.9552000000001</v>
      </c>
      <c r="M14" s="56">
        <f t="shared" si="1"/>
        <v>-198.77760000000012</v>
      </c>
      <c r="N14" s="54"/>
      <c r="O14" s="5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1"/>
      <c r="B15" s="1"/>
      <c r="C15" s="1"/>
      <c r="D15" s="30"/>
      <c r="E15" s="24"/>
      <c r="F15" s="1"/>
      <c r="G15" s="2"/>
      <c r="H15" s="1"/>
      <c r="I15" s="1"/>
      <c r="J15" s="1"/>
      <c r="K15" s="54"/>
      <c r="L15" s="54"/>
      <c r="M15" s="54"/>
      <c r="N15" s="54"/>
      <c r="O15" s="5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1"/>
      <c r="B16" s="59" t="s">
        <v>12</v>
      </c>
      <c r="C16" s="60"/>
      <c r="D16" s="58"/>
      <c r="E16" s="24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1"/>
      <c r="B17" s="12"/>
      <c r="C17" s="13" t="s">
        <v>4</v>
      </c>
      <c r="D17" s="14" t="s">
        <v>5</v>
      </c>
      <c r="E17" s="31"/>
      <c r="F17" s="91"/>
      <c r="G17" s="68"/>
      <c r="H17" s="68"/>
      <c r="I17" s="32"/>
      <c r="J17" s="33"/>
      <c r="K17" s="33"/>
      <c r="L17" s="33"/>
      <c r="M17" s="33"/>
      <c r="N17" s="33"/>
      <c r="O17" s="33"/>
      <c r="P17" s="33"/>
      <c r="Q17" s="33"/>
      <c r="R17" s="34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1"/>
      <c r="B18" s="18" t="s">
        <v>7</v>
      </c>
      <c r="C18" s="22">
        <f t="shared" ref="C18:D18" si="2">C10</f>
        <v>50</v>
      </c>
      <c r="D18" s="22">
        <f t="shared" si="2"/>
        <v>50</v>
      </c>
      <c r="E18" s="31"/>
      <c r="F18" s="35"/>
      <c r="G18" s="2"/>
      <c r="H18" s="1"/>
      <c r="I18" s="80" t="s">
        <v>13</v>
      </c>
      <c r="J18" s="81"/>
      <c r="K18" s="81"/>
      <c r="L18" s="81"/>
      <c r="M18" s="81"/>
      <c r="N18" s="81"/>
      <c r="O18" s="81"/>
      <c r="P18" s="81"/>
      <c r="Q18" s="81"/>
      <c r="R18" s="82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1"/>
      <c r="B19" s="18" t="s">
        <v>14</v>
      </c>
      <c r="C19" s="22">
        <v>0</v>
      </c>
      <c r="D19" s="22">
        <f>D18-I8</f>
        <v>-7037.22</v>
      </c>
      <c r="E19" s="36"/>
      <c r="F19" s="61" t="s">
        <v>15</v>
      </c>
      <c r="G19" s="58"/>
      <c r="H19" s="1"/>
      <c r="I19" s="83"/>
      <c r="J19" s="84"/>
      <c r="K19" s="84"/>
      <c r="L19" s="84"/>
      <c r="M19" s="84"/>
      <c r="N19" s="84"/>
      <c r="O19" s="84"/>
      <c r="P19" s="84"/>
      <c r="Q19" s="84"/>
      <c r="R19" s="85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1"/>
      <c r="B20" s="18" t="s">
        <v>16</v>
      </c>
      <c r="C20" s="22">
        <v>0</v>
      </c>
      <c r="D20" s="53">
        <v>7.4999999999999997E-2</v>
      </c>
      <c r="E20" s="24"/>
      <c r="F20" s="86">
        <v>3.5000000000000003E-2</v>
      </c>
      <c r="G20" s="87"/>
      <c r="H20" s="1"/>
      <c r="I20" s="88" t="s">
        <v>17</v>
      </c>
      <c r="J20" s="81"/>
      <c r="K20" s="81"/>
      <c r="L20" s="81"/>
      <c r="M20" s="81"/>
      <c r="N20" s="81"/>
      <c r="O20" s="81"/>
      <c r="P20" s="81"/>
      <c r="Q20" s="81"/>
      <c r="R20" s="82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1"/>
      <c r="B21" s="18" t="s">
        <v>18</v>
      </c>
      <c r="C21" s="22">
        <v>0</v>
      </c>
      <c r="D21" s="22">
        <f>D20*D19</f>
        <v>-527.79150000000004</v>
      </c>
      <c r="E21" s="24"/>
      <c r="F21" s="65">
        <v>4.4999999999999998E-2</v>
      </c>
      <c r="G21" s="66"/>
      <c r="H21" s="1"/>
      <c r="I21" s="75"/>
      <c r="J21" s="68"/>
      <c r="K21" s="68"/>
      <c r="L21" s="68"/>
      <c r="M21" s="68"/>
      <c r="N21" s="68"/>
      <c r="O21" s="68"/>
      <c r="P21" s="68"/>
      <c r="Q21" s="68"/>
      <c r="R21" s="76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1"/>
      <c r="B22" s="18" t="s">
        <v>19</v>
      </c>
      <c r="C22" s="22">
        <v>0</v>
      </c>
      <c r="D22" s="22">
        <f>(IF(D20&lt;=F24,D20,F24))*D19</f>
        <v>-527.79150000000004</v>
      </c>
      <c r="E22" s="24"/>
      <c r="F22" s="65">
        <v>5.5E-2</v>
      </c>
      <c r="G22" s="66"/>
      <c r="H22" s="1"/>
      <c r="I22" s="75"/>
      <c r="J22" s="68"/>
      <c r="K22" s="68"/>
      <c r="L22" s="68"/>
      <c r="M22" s="68"/>
      <c r="N22" s="68"/>
      <c r="O22" s="68"/>
      <c r="P22" s="68"/>
      <c r="Q22" s="68"/>
      <c r="R22" s="76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1"/>
      <c r="B23" s="63"/>
      <c r="C23" s="64"/>
      <c r="D23" s="64"/>
      <c r="E23" s="24"/>
      <c r="F23" s="65">
        <v>6.5000000000000002E-2</v>
      </c>
      <c r="G23" s="66"/>
      <c r="H23" s="1"/>
      <c r="I23" s="75"/>
      <c r="J23" s="68"/>
      <c r="K23" s="68"/>
      <c r="L23" s="68"/>
      <c r="M23" s="68"/>
      <c r="N23" s="68"/>
      <c r="O23" s="68"/>
      <c r="P23" s="68"/>
      <c r="Q23" s="68"/>
      <c r="R23" s="76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1"/>
      <c r="B24" s="59" t="s">
        <v>20</v>
      </c>
      <c r="C24" s="60"/>
      <c r="D24" s="58"/>
      <c r="E24" s="24"/>
      <c r="F24" s="65">
        <v>7.4999999999999997E-2</v>
      </c>
      <c r="G24" s="66"/>
      <c r="H24" s="1"/>
      <c r="I24" s="75"/>
      <c r="J24" s="68"/>
      <c r="K24" s="68"/>
      <c r="L24" s="68"/>
      <c r="M24" s="68"/>
      <c r="N24" s="68"/>
      <c r="O24" s="68"/>
      <c r="P24" s="68"/>
      <c r="Q24" s="68"/>
      <c r="R24" s="76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1"/>
      <c r="B25" s="1"/>
      <c r="C25" s="1"/>
      <c r="D25" s="30"/>
      <c r="E25" s="24"/>
      <c r="F25" s="65">
        <v>0.08</v>
      </c>
      <c r="G25" s="66"/>
      <c r="H25" s="1"/>
      <c r="I25" s="83"/>
      <c r="J25" s="84"/>
      <c r="K25" s="84"/>
      <c r="L25" s="84"/>
      <c r="M25" s="84"/>
      <c r="N25" s="84"/>
      <c r="O25" s="84"/>
      <c r="P25" s="84"/>
      <c r="Q25" s="84"/>
      <c r="R25" s="85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1"/>
      <c r="B26" s="61" t="s">
        <v>21</v>
      </c>
      <c r="C26" s="60"/>
      <c r="D26" s="37">
        <f>C13</f>
        <v>-198.77760000000012</v>
      </c>
      <c r="E26" s="7"/>
      <c r="F26" s="65">
        <v>0.09</v>
      </c>
      <c r="G26" s="66"/>
      <c r="H26" s="1"/>
      <c r="I26" s="38"/>
      <c r="J26" s="39"/>
      <c r="K26" s="39"/>
      <c r="L26" s="39"/>
      <c r="M26" s="39"/>
      <c r="N26" s="39"/>
      <c r="O26" s="39"/>
      <c r="P26" s="39"/>
      <c r="Q26" s="39"/>
      <c r="R26" s="40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61" t="s">
        <v>22</v>
      </c>
      <c r="C27" s="58"/>
      <c r="D27" s="22">
        <f>C13</f>
        <v>-198.77760000000012</v>
      </c>
      <c r="E27" s="7"/>
      <c r="F27" s="65">
        <v>0.1</v>
      </c>
      <c r="G27" s="6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1"/>
      <c r="B28" s="1"/>
      <c r="C28" s="1"/>
      <c r="D28" s="30"/>
      <c r="E28" s="7"/>
      <c r="F28" s="65">
        <v>0.11</v>
      </c>
      <c r="G28" s="6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1"/>
      <c r="B29" s="61" t="s">
        <v>23</v>
      </c>
      <c r="C29" s="60"/>
      <c r="D29" s="37">
        <f>+D30+D31</f>
        <v>399.38609999999994</v>
      </c>
      <c r="E29" s="7"/>
      <c r="F29" s="65">
        <v>0.13</v>
      </c>
      <c r="G29" s="6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1"/>
      <c r="B30" s="61" t="s">
        <v>22</v>
      </c>
      <c r="C30" s="58"/>
      <c r="D30" s="22">
        <f>$D$13</f>
        <v>927.17759999999998</v>
      </c>
      <c r="E30" s="7"/>
      <c r="F30" s="70">
        <v>0.15</v>
      </c>
      <c r="G30" s="7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1"/>
      <c r="B31" s="61" t="s">
        <v>24</v>
      </c>
      <c r="C31" s="58"/>
      <c r="D31" s="22">
        <f>D21</f>
        <v>-527.79150000000004</v>
      </c>
      <c r="E31" s="7"/>
      <c r="F31" s="35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1"/>
      <c r="B32" s="1"/>
      <c r="C32" s="1"/>
      <c r="D32" s="30"/>
      <c r="E32" s="30"/>
      <c r="F32" s="35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1"/>
      <c r="B33" s="62" t="s">
        <v>25</v>
      </c>
      <c r="C33" s="58"/>
      <c r="D33" s="41">
        <f>D26-D29</f>
        <v>-598.16370000000006</v>
      </c>
      <c r="E33" s="7"/>
      <c r="F33" s="35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1"/>
      <c r="B34" s="1"/>
      <c r="C34" s="1"/>
      <c r="D34" s="1"/>
      <c r="E34" s="7"/>
      <c r="F34" s="72" t="str">
        <f>IF(C10&lt;I8,"Cálculo somente para servidores com salários acima do teto do SALARIO DE BENEFICIO DO INSS - R$ 7.087,22","Faça sua simulação!")</f>
        <v>Cálculo somente para servidores com salários acima do teto do SALARIO DE BENEFICIO DO INSS - R$ 7.087,22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"/>
      <c r="B35" s="67" t="s">
        <v>26</v>
      </c>
      <c r="C35" s="68"/>
      <c r="D35" s="68"/>
      <c r="E35" s="7"/>
      <c r="F35" s="75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76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1"/>
      <c r="B36" s="69" t="s">
        <v>27</v>
      </c>
      <c r="C36" s="58"/>
      <c r="D36" s="22">
        <f t="shared" ref="D36:D37" si="3">D21</f>
        <v>-527.79150000000004</v>
      </c>
      <c r="E36" s="7"/>
      <c r="F36" s="75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76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1"/>
      <c r="B37" s="69" t="s">
        <v>28</v>
      </c>
      <c r="C37" s="58"/>
      <c r="D37" s="22">
        <f t="shared" si="3"/>
        <v>-527.79150000000004</v>
      </c>
      <c r="E37" s="7"/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9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1"/>
      <c r="B38" s="57" t="s">
        <v>29</v>
      </c>
      <c r="C38" s="58"/>
      <c r="D38" s="42">
        <f>SUM(D36:D37)</f>
        <v>-1055.5830000000001</v>
      </c>
      <c r="E38" s="7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1"/>
      <c r="B39" s="43" t="s">
        <v>30</v>
      </c>
      <c r="C39" s="1"/>
      <c r="D39" s="1"/>
      <c r="E39" s="7"/>
      <c r="F39" s="1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1"/>
      <c r="B40" s="44"/>
      <c r="C40" s="1"/>
      <c r="D40" s="30"/>
      <c r="E40" s="7"/>
      <c r="F40" s="1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1"/>
      <c r="B41" s="44"/>
      <c r="C41" s="44"/>
      <c r="D41" s="45"/>
      <c r="E41" s="7"/>
      <c r="F41" s="1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1"/>
      <c r="B42" s="1"/>
      <c r="C42" s="44"/>
      <c r="D42" s="45"/>
      <c r="E42" s="7"/>
      <c r="F42" s="1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1"/>
      <c r="B43" s="1"/>
      <c r="C43" s="1"/>
      <c r="D43" s="1"/>
      <c r="E43" s="7"/>
      <c r="F43" s="1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1"/>
      <c r="B44" s="1"/>
      <c r="C44" s="1"/>
      <c r="D44" s="1"/>
      <c r="E44" s="7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1"/>
      <c r="B45" s="1"/>
      <c r="C45" s="1"/>
      <c r="D45" s="1"/>
      <c r="E45" s="7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1"/>
      <c r="B46" s="1"/>
      <c r="C46" s="1"/>
      <c r="D46" s="1"/>
      <c r="E46" s="7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1"/>
      <c r="B47" s="1"/>
      <c r="C47" s="1"/>
      <c r="D47" s="1"/>
      <c r="E47" s="7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1"/>
      <c r="B48" s="1"/>
      <c r="C48" s="1"/>
      <c r="D48" s="1"/>
      <c r="E48" s="7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1"/>
      <c r="B49" s="1"/>
      <c r="C49" s="1"/>
      <c r="D49" s="1"/>
      <c r="E49" s="7"/>
      <c r="F49" s="1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1"/>
      <c r="B50" s="1"/>
      <c r="C50" s="1"/>
      <c r="D50" s="1"/>
      <c r="E50" s="7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1"/>
      <c r="B51" s="1"/>
      <c r="C51" s="1"/>
      <c r="D51" s="1"/>
      <c r="E51" s="7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1"/>
      <c r="B52" s="1"/>
      <c r="C52" s="1"/>
      <c r="D52" s="1"/>
      <c r="E52" s="7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1"/>
      <c r="B53" s="1"/>
      <c r="C53" s="1"/>
      <c r="D53" s="1"/>
      <c r="E53" s="7"/>
      <c r="F53" s="1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1"/>
      <c r="B54" s="1"/>
      <c r="C54" s="1"/>
      <c r="D54" s="1"/>
      <c r="E54" s="7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7"/>
      <c r="B55" s="1"/>
      <c r="C55" s="1"/>
      <c r="D55" s="1"/>
      <c r="E55" s="7"/>
      <c r="F55" s="1"/>
      <c r="G55" s="2"/>
      <c r="H55" s="1"/>
      <c r="I55" s="1"/>
      <c r="J55" s="1"/>
      <c r="K55" s="1"/>
      <c r="L55" s="1"/>
      <c r="M55" s="1"/>
      <c r="N55" s="1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1" customHeight="1" x14ac:dyDescent="0.35">
      <c r="A56" s="1"/>
      <c r="B56" s="1"/>
      <c r="C56" s="1"/>
      <c r="D56" s="1"/>
      <c r="E56" s="7"/>
      <c r="F56" s="1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1"/>
      <c r="B57" s="1"/>
      <c r="C57" s="1"/>
      <c r="D57" s="46"/>
      <c r="E57" s="7"/>
      <c r="F57" s="1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7"/>
      <c r="B58" s="1"/>
      <c r="C58" s="1"/>
      <c r="D58" s="1"/>
      <c r="E58" s="7"/>
      <c r="F58" s="1"/>
      <c r="G58" s="2"/>
      <c r="H58" s="1"/>
      <c r="I58" s="1"/>
      <c r="J58" s="1"/>
      <c r="K58" s="1"/>
      <c r="L58" s="1"/>
      <c r="M58" s="1"/>
      <c r="N58" s="1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1" customHeight="1" x14ac:dyDescent="0.35">
      <c r="A59" s="1"/>
      <c r="B59" s="1"/>
      <c r="C59" s="1"/>
      <c r="D59" s="46"/>
      <c r="E59" s="7"/>
      <c r="F59" s="1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7"/>
      <c r="B60" s="1"/>
      <c r="C60" s="1"/>
      <c r="D60" s="1"/>
      <c r="E60" s="7"/>
      <c r="F60" s="1"/>
      <c r="G60" s="2"/>
      <c r="H60" s="1"/>
      <c r="I60" s="1"/>
      <c r="J60" s="1"/>
      <c r="K60" s="1"/>
      <c r="L60" s="1"/>
      <c r="M60" s="1"/>
      <c r="N60" s="1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1" customHeight="1" x14ac:dyDescent="0.35">
      <c r="A61" s="1"/>
      <c r="B61" s="1"/>
      <c r="C61" s="1"/>
      <c r="D61" s="1"/>
      <c r="E61" s="7"/>
      <c r="F61" s="1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1"/>
      <c r="B62" s="1"/>
      <c r="C62" s="1"/>
      <c r="D62" s="1"/>
      <c r="E62" s="7"/>
      <c r="F62" s="1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"/>
      <c r="B63" s="1"/>
      <c r="C63" s="1"/>
      <c r="D63" s="1"/>
      <c r="E63" s="7"/>
      <c r="F63" s="1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"/>
      <c r="B64" s="1"/>
      <c r="C64" s="1"/>
      <c r="D64" s="1"/>
      <c r="E64" s="7"/>
      <c r="F64" s="1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1"/>
      <c r="B65" s="1"/>
      <c r="C65" s="1"/>
      <c r="D65" s="1"/>
      <c r="E65" s="7"/>
      <c r="F65" s="1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1"/>
      <c r="B66" s="1"/>
      <c r="C66" s="1"/>
      <c r="D66" s="1"/>
      <c r="E66" s="7"/>
      <c r="F66" s="1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1"/>
      <c r="C67" s="1"/>
      <c r="D67" s="1"/>
      <c r="E67" s="7"/>
      <c r="F67" s="1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1"/>
      <c r="C68" s="1"/>
      <c r="D68" s="1"/>
      <c r="E68" s="7"/>
      <c r="F68" s="1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1"/>
      <c r="C69" s="1"/>
      <c r="D69" s="1"/>
      <c r="E69" s="7"/>
      <c r="F69" s="1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1"/>
      <c r="C70" s="1"/>
      <c r="D70" s="1"/>
      <c r="E70" s="7"/>
      <c r="F70" s="1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1"/>
      <c r="C71" s="1"/>
      <c r="D71" s="1"/>
      <c r="E71" s="7"/>
      <c r="F71" s="1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1"/>
      <c r="C72" s="1"/>
      <c r="D72" s="1"/>
      <c r="E72" s="7"/>
      <c r="F72" s="1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1"/>
      <c r="C73" s="1"/>
      <c r="D73" s="1"/>
      <c r="E73" s="7"/>
      <c r="F73" s="1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1"/>
      <c r="C74" s="1"/>
      <c r="D74" s="1"/>
      <c r="E74" s="7"/>
      <c r="F74" s="1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1"/>
      <c r="C75" s="1"/>
      <c r="D75" s="1"/>
      <c r="E75" s="7"/>
      <c r="F75" s="1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1"/>
      <c r="C76" s="1"/>
      <c r="D76" s="1"/>
      <c r="E76" s="7"/>
      <c r="F76" s="1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1"/>
      <c r="C77" s="1"/>
      <c r="D77" s="1"/>
      <c r="E77" s="7"/>
      <c r="F77" s="1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1"/>
      <c r="C78" s="1"/>
      <c r="D78" s="1"/>
      <c r="E78" s="7"/>
      <c r="F78" s="1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1"/>
      <c r="C79" s="1"/>
      <c r="D79" s="1"/>
      <c r="E79" s="7"/>
      <c r="F79" s="1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1"/>
      <c r="C80" s="1"/>
      <c r="D80" s="1"/>
      <c r="E80" s="7"/>
      <c r="F80" s="1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1"/>
      <c r="C81" s="1"/>
      <c r="D81" s="1"/>
      <c r="E81" s="7"/>
      <c r="F81" s="1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1"/>
      <c r="C82" s="1"/>
      <c r="D82" s="1"/>
      <c r="E82" s="7"/>
      <c r="F82" s="1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1"/>
      <c r="B83" s="1"/>
      <c r="C83" s="1"/>
      <c r="D83" s="1"/>
      <c r="E83" s="7"/>
      <c r="F83" s="1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1"/>
      <c r="B84" s="1"/>
      <c r="C84" s="1"/>
      <c r="D84" s="1"/>
      <c r="E84" s="7"/>
      <c r="F84" s="1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1"/>
      <c r="B85" s="1"/>
      <c r="C85" s="1"/>
      <c r="D85" s="1"/>
      <c r="E85" s="7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1"/>
      <c r="B86" s="1"/>
      <c r="C86" s="1"/>
      <c r="D86" s="1"/>
      <c r="E86" s="7"/>
      <c r="F86" s="1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1"/>
      <c r="B87" s="1"/>
      <c r="C87" s="1"/>
      <c r="D87" s="1"/>
      <c r="E87" s="7"/>
      <c r="F87" s="1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1"/>
      <c r="B88" s="1"/>
      <c r="C88" s="1"/>
      <c r="D88" s="1"/>
      <c r="E88" s="7"/>
      <c r="F88" s="1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"/>
      <c r="B89" s="1"/>
      <c r="C89" s="1"/>
      <c r="D89" s="1"/>
      <c r="E89" s="7"/>
      <c r="F89" s="1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"/>
      <c r="B90" s="1"/>
      <c r="C90" s="1"/>
      <c r="D90" s="1"/>
      <c r="E90" s="7"/>
      <c r="F90" s="1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1"/>
      <c r="B91" s="1"/>
      <c r="C91" s="1"/>
      <c r="D91" s="1"/>
      <c r="E91" s="7"/>
      <c r="F91" s="1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1"/>
      <c r="B92" s="1"/>
      <c r="C92" s="1"/>
      <c r="D92" s="1"/>
      <c r="E92" s="7"/>
      <c r="F92" s="1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1"/>
      <c r="C93" s="1"/>
      <c r="D93" s="1"/>
      <c r="E93" s="7"/>
      <c r="F93" s="1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1"/>
      <c r="C94" s="1"/>
      <c r="D94" s="1"/>
      <c r="E94" s="7"/>
      <c r="F94" s="1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1"/>
      <c r="C95" s="1"/>
      <c r="D95" s="1"/>
      <c r="E95" s="7"/>
      <c r="F95" s="1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1"/>
      <c r="C96" s="1"/>
      <c r="D96" s="1"/>
      <c r="E96" s="7"/>
      <c r="F96" s="1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1"/>
      <c r="C97" s="1"/>
      <c r="D97" s="1"/>
      <c r="E97" s="7"/>
      <c r="F97" s="1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1"/>
      <c r="C98" s="1"/>
      <c r="D98" s="1"/>
      <c r="E98" s="7"/>
      <c r="F98" s="1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1"/>
      <c r="C99" s="1"/>
      <c r="D99" s="1"/>
      <c r="E99" s="7"/>
      <c r="F99" s="1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1"/>
      <c r="C100" s="1"/>
      <c r="D100" s="1"/>
      <c r="E100" s="7"/>
      <c r="F100" s="1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1"/>
      <c r="C101" s="1"/>
      <c r="D101" s="1"/>
      <c r="E101" s="7"/>
      <c r="F101" s="1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1"/>
      <c r="C102" s="1"/>
      <c r="D102" s="1"/>
      <c r="E102" s="7"/>
      <c r="F102" s="1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1"/>
      <c r="C103" s="1"/>
      <c r="D103" s="1"/>
      <c r="E103" s="7"/>
      <c r="F103" s="1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1"/>
      <c r="C104" s="1"/>
      <c r="D104" s="1"/>
      <c r="E104" s="7"/>
      <c r="F104" s="1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1"/>
      <c r="C105" s="1"/>
      <c r="D105" s="1"/>
      <c r="E105" s="7"/>
      <c r="F105" s="1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1"/>
      <c r="C106" s="1"/>
      <c r="D106" s="1"/>
      <c r="E106" s="7"/>
      <c r="F106" s="1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1"/>
      <c r="C107" s="1"/>
      <c r="D107" s="1"/>
      <c r="E107" s="7"/>
      <c r="F107" s="1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1"/>
      <c r="C108" s="1"/>
      <c r="D108" s="1"/>
      <c r="E108" s="7"/>
      <c r="F108" s="1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1"/>
      <c r="C109" s="1"/>
      <c r="D109" s="1"/>
      <c r="E109" s="7"/>
      <c r="F109" s="1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1"/>
      <c r="C110" s="1"/>
      <c r="D110" s="1"/>
      <c r="E110" s="7"/>
      <c r="F110" s="1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1"/>
      <c r="B111" s="1"/>
      <c r="C111" s="1"/>
      <c r="D111" s="1"/>
      <c r="E111" s="7"/>
      <c r="F111" s="1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1"/>
      <c r="B112" s="1"/>
      <c r="C112" s="1"/>
      <c r="D112" s="1"/>
      <c r="E112" s="7"/>
      <c r="F112" s="1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1"/>
      <c r="B113" s="1"/>
      <c r="C113" s="1"/>
      <c r="D113" s="1"/>
      <c r="E113" s="7"/>
      <c r="F113" s="1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1"/>
      <c r="B114" s="1"/>
      <c r="C114" s="1"/>
      <c r="D114" s="1"/>
      <c r="E114" s="7"/>
      <c r="F114" s="1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1"/>
      <c r="B115" s="1"/>
      <c r="C115" s="1"/>
      <c r="D115" s="1"/>
      <c r="E115" s="7"/>
      <c r="F115" s="1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1"/>
      <c r="C116" s="1"/>
      <c r="D116" s="1"/>
      <c r="E116" s="7"/>
      <c r="F116" s="1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1"/>
      <c r="C117" s="1"/>
      <c r="D117" s="1"/>
      <c r="E117" s="7"/>
      <c r="F117" s="1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1"/>
      <c r="C118" s="1"/>
      <c r="D118" s="1"/>
      <c r="E118" s="7"/>
      <c r="F118" s="1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1"/>
      <c r="C119" s="1"/>
      <c r="D119" s="1"/>
      <c r="E119" s="7"/>
      <c r="F119" s="1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1"/>
      <c r="C120" s="1"/>
      <c r="D120" s="1"/>
      <c r="E120" s="7"/>
      <c r="F120" s="1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1"/>
      <c r="C121" s="1"/>
      <c r="D121" s="1"/>
      <c r="E121" s="7"/>
      <c r="F121" s="1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1"/>
      <c r="C122" s="1"/>
      <c r="D122" s="1"/>
      <c r="E122" s="7"/>
      <c r="F122" s="1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1"/>
      <c r="C123" s="1"/>
      <c r="D123" s="1"/>
      <c r="E123" s="7"/>
      <c r="F123" s="1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1"/>
      <c r="C124" s="1"/>
      <c r="D124" s="1"/>
      <c r="E124" s="7"/>
      <c r="F124" s="1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1"/>
      <c r="C125" s="1"/>
      <c r="D125" s="1"/>
      <c r="E125" s="7"/>
      <c r="F125" s="1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1"/>
      <c r="C126" s="1"/>
      <c r="D126" s="1"/>
      <c r="E126" s="7"/>
      <c r="F126" s="1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1"/>
      <c r="C127" s="1"/>
      <c r="D127" s="1"/>
      <c r="E127" s="7"/>
      <c r="F127" s="1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1"/>
      <c r="C128" s="1"/>
      <c r="D128" s="1"/>
      <c r="E128" s="7"/>
      <c r="F128" s="1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1"/>
      <c r="C129" s="1"/>
      <c r="D129" s="1"/>
      <c r="E129" s="7"/>
      <c r="F129" s="1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1"/>
      <c r="C130" s="1"/>
      <c r="D130" s="1"/>
      <c r="E130" s="7"/>
      <c r="F130" s="1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1"/>
      <c r="B131" s="1"/>
      <c r="C131" s="1"/>
      <c r="D131" s="1"/>
      <c r="E131" s="7"/>
      <c r="F131" s="1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1"/>
      <c r="B132" s="1"/>
      <c r="C132" s="1"/>
      <c r="D132" s="1"/>
      <c r="E132" s="7"/>
      <c r="F132" s="1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1"/>
      <c r="B133" s="1"/>
      <c r="C133" s="1"/>
      <c r="D133" s="1"/>
      <c r="E133" s="7"/>
      <c r="F133" s="1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1"/>
      <c r="B134" s="1"/>
      <c r="C134" s="1"/>
      <c r="D134" s="1"/>
      <c r="E134" s="7"/>
      <c r="F134" s="1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1"/>
      <c r="B135" s="1"/>
      <c r="C135" s="1"/>
      <c r="D135" s="1"/>
      <c r="E135" s="7"/>
      <c r="F135" s="1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1"/>
      <c r="B136" s="1"/>
      <c r="C136" s="1"/>
      <c r="D136" s="1"/>
      <c r="E136" s="7"/>
      <c r="F136" s="1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1"/>
      <c r="B137" s="1"/>
      <c r="C137" s="1"/>
      <c r="D137" s="1"/>
      <c r="E137" s="7"/>
      <c r="F137" s="1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1"/>
      <c r="B138" s="1"/>
      <c r="C138" s="1"/>
      <c r="D138" s="1"/>
      <c r="E138" s="7"/>
      <c r="F138" s="1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1"/>
      <c r="B139" s="1"/>
      <c r="C139" s="1"/>
      <c r="D139" s="1"/>
      <c r="E139" s="7"/>
      <c r="F139" s="1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1"/>
      <c r="B140" s="1"/>
      <c r="C140" s="1"/>
      <c r="D140" s="1"/>
      <c r="E140" s="7"/>
      <c r="F140" s="1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"/>
      <c r="B141" s="1"/>
      <c r="C141" s="1"/>
      <c r="D141" s="1"/>
      <c r="E141" s="7"/>
      <c r="F141" s="1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1"/>
      <c r="B142" s="1"/>
      <c r="C142" s="1"/>
      <c r="D142" s="1"/>
      <c r="E142" s="7"/>
      <c r="F142" s="1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1"/>
      <c r="B143" s="1"/>
      <c r="C143" s="1"/>
      <c r="D143" s="1"/>
      <c r="E143" s="7"/>
      <c r="F143" s="1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1"/>
      <c r="B144" s="1"/>
      <c r="C144" s="1"/>
      <c r="D144" s="1"/>
      <c r="E144" s="7"/>
      <c r="F144" s="1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1"/>
      <c r="B145" s="1"/>
      <c r="C145" s="1"/>
      <c r="D145" s="1"/>
      <c r="E145" s="7"/>
      <c r="F145" s="1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1"/>
      <c r="B146" s="1"/>
      <c r="C146" s="1"/>
      <c r="D146" s="1"/>
      <c r="E146" s="7"/>
      <c r="F146" s="1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1"/>
      <c r="B147" s="1"/>
      <c r="C147" s="1"/>
      <c r="D147" s="1"/>
      <c r="E147" s="7"/>
      <c r="F147" s="1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1"/>
      <c r="B148" s="1"/>
      <c r="C148" s="1"/>
      <c r="D148" s="1"/>
      <c r="E148" s="7"/>
      <c r="F148" s="1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1"/>
      <c r="B149" s="1"/>
      <c r="C149" s="1"/>
      <c r="D149" s="1"/>
      <c r="E149" s="7"/>
      <c r="F149" s="1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1"/>
      <c r="B150" s="1"/>
      <c r="C150" s="1"/>
      <c r="D150" s="1"/>
      <c r="E150" s="7"/>
      <c r="F150" s="1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1"/>
      <c r="B151" s="1"/>
      <c r="C151" s="1"/>
      <c r="D151" s="1"/>
      <c r="E151" s="7"/>
      <c r="F151" s="1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1"/>
      <c r="C152" s="1"/>
      <c r="D152" s="1"/>
      <c r="E152" s="7"/>
      <c r="F152" s="1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1"/>
      <c r="B153" s="1"/>
      <c r="C153" s="1"/>
      <c r="D153" s="1"/>
      <c r="E153" s="7"/>
      <c r="F153" s="1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1"/>
      <c r="B154" s="1"/>
      <c r="C154" s="1"/>
      <c r="D154" s="1"/>
      <c r="E154" s="7"/>
      <c r="F154" s="1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"/>
      <c r="B155" s="1"/>
      <c r="C155" s="1"/>
      <c r="D155" s="1"/>
      <c r="E155" s="7"/>
      <c r="F155" s="1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1"/>
      <c r="B156" s="1"/>
      <c r="C156" s="1"/>
      <c r="D156" s="1"/>
      <c r="E156" s="7"/>
      <c r="F156" s="1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1"/>
      <c r="B157" s="1"/>
      <c r="C157" s="1"/>
      <c r="D157" s="1"/>
      <c r="E157" s="7"/>
      <c r="F157" s="1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1"/>
      <c r="B158" s="1"/>
      <c r="C158" s="1"/>
      <c r="D158" s="1"/>
      <c r="E158" s="7"/>
      <c r="F158" s="1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1"/>
      <c r="C159" s="1"/>
      <c r="D159" s="1"/>
      <c r="E159" s="7"/>
      <c r="F159" s="1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1"/>
      <c r="C160" s="1"/>
      <c r="D160" s="1"/>
      <c r="E160" s="7"/>
      <c r="F160" s="1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1"/>
      <c r="C161" s="1"/>
      <c r="D161" s="1"/>
      <c r="E161" s="7"/>
      <c r="F161" s="1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1"/>
      <c r="C162" s="1"/>
      <c r="D162" s="1"/>
      <c r="E162" s="7"/>
      <c r="F162" s="1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1"/>
      <c r="C163" s="1"/>
      <c r="D163" s="1"/>
      <c r="E163" s="7"/>
      <c r="F163" s="1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1"/>
      <c r="C164" s="1"/>
      <c r="D164" s="1"/>
      <c r="E164" s="7"/>
      <c r="F164" s="1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1"/>
      <c r="C165" s="1"/>
      <c r="D165" s="1"/>
      <c r="E165" s="7"/>
      <c r="F165" s="1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1"/>
      <c r="C166" s="1"/>
      <c r="D166" s="1"/>
      <c r="E166" s="7"/>
      <c r="F166" s="1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1"/>
      <c r="C167" s="1"/>
      <c r="D167" s="1"/>
      <c r="E167" s="7"/>
      <c r="F167" s="1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1"/>
      <c r="C168" s="1"/>
      <c r="D168" s="1"/>
      <c r="E168" s="7"/>
      <c r="F168" s="1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1"/>
      <c r="C169" s="1"/>
      <c r="D169" s="1"/>
      <c r="E169" s="7"/>
      <c r="F169" s="1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1"/>
      <c r="C170" s="1"/>
      <c r="D170" s="1"/>
      <c r="E170" s="7"/>
      <c r="F170" s="1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1"/>
      <c r="C171" s="1"/>
      <c r="D171" s="1"/>
      <c r="E171" s="7"/>
      <c r="F171" s="1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1"/>
      <c r="C172" s="1"/>
      <c r="D172" s="1"/>
      <c r="E172" s="7"/>
      <c r="F172" s="1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1"/>
      <c r="C173" s="1"/>
      <c r="D173" s="1"/>
      <c r="E173" s="7"/>
      <c r="F173" s="1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7"/>
      <c r="F174" s="1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1"/>
      <c r="C175" s="1"/>
      <c r="D175" s="1"/>
      <c r="E175" s="7"/>
      <c r="F175" s="1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1"/>
      <c r="C176" s="1"/>
      <c r="D176" s="1"/>
      <c r="E176" s="7"/>
      <c r="F176" s="1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1"/>
      <c r="B177" s="1"/>
      <c r="C177" s="1"/>
      <c r="D177" s="1"/>
      <c r="E177" s="7"/>
      <c r="F177" s="1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1"/>
      <c r="B178" s="1"/>
      <c r="C178" s="1"/>
      <c r="D178" s="1"/>
      <c r="E178" s="7"/>
      <c r="F178" s="1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1"/>
      <c r="B179" s="1"/>
      <c r="C179" s="1"/>
      <c r="D179" s="1"/>
      <c r="E179" s="7"/>
      <c r="F179" s="1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1"/>
      <c r="B180" s="1"/>
      <c r="C180" s="1"/>
      <c r="D180" s="1"/>
      <c r="E180" s="7"/>
      <c r="F180" s="1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7"/>
      <c r="F181" s="1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7"/>
      <c r="F182" s="1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7"/>
      <c r="F183" s="1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7"/>
      <c r="F184" s="1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7"/>
      <c r="F185" s="1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7"/>
      <c r="F186" s="1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7"/>
      <c r="F187" s="1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7"/>
      <c r="F188" s="1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7"/>
      <c r="F189" s="1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7"/>
      <c r="F190" s="1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7"/>
      <c r="F191" s="1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7"/>
      <c r="F192" s="1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7"/>
      <c r="F193" s="1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7"/>
      <c r="F194" s="1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7"/>
      <c r="F195" s="1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7"/>
      <c r="F196" s="1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7"/>
      <c r="F197" s="1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7"/>
      <c r="F198" s="1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7"/>
      <c r="F199" s="1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7"/>
      <c r="F200" s="1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7"/>
      <c r="F201" s="1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7"/>
      <c r="F202" s="1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7"/>
      <c r="F203" s="1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7"/>
      <c r="F204" s="1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1"/>
      <c r="C205" s="1"/>
      <c r="D205" s="1"/>
      <c r="E205" s="7"/>
      <c r="F205" s="1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1"/>
      <c r="C206" s="1"/>
      <c r="D206" s="1"/>
      <c r="E206" s="7"/>
      <c r="F206" s="1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1"/>
      <c r="C207" s="1"/>
      <c r="D207" s="1"/>
      <c r="E207" s="7"/>
      <c r="F207" s="1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1"/>
      <c r="C208" s="1"/>
      <c r="D208" s="1"/>
      <c r="E208" s="7"/>
      <c r="F208" s="1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7"/>
      <c r="F209" s="1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7"/>
      <c r="F210" s="1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7"/>
      <c r="F211" s="1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7"/>
      <c r="F212" s="1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7"/>
      <c r="F213" s="1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7"/>
      <c r="F214" s="1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7"/>
      <c r="F215" s="1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7"/>
      <c r="F216" s="1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7"/>
      <c r="F217" s="1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7"/>
      <c r="F218" s="1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7"/>
      <c r="F219" s="1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7"/>
      <c r="F220" s="1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7"/>
      <c r="F221" s="1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7"/>
      <c r="F222" s="1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7"/>
      <c r="F223" s="1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7"/>
      <c r="F224" s="1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7"/>
      <c r="F225" s="1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7"/>
      <c r="F226" s="1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7"/>
      <c r="F227" s="1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7"/>
      <c r="F228" s="1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7"/>
      <c r="F229" s="1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7"/>
      <c r="F230" s="1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7"/>
      <c r="F231" s="1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7"/>
      <c r="F232" s="1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7"/>
      <c r="F233" s="1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7"/>
      <c r="F234" s="1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7"/>
      <c r="F235" s="1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7"/>
      <c r="F236" s="1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7"/>
      <c r="F237" s="1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7"/>
      <c r="F238" s="1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7"/>
      <c r="F239" s="1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7"/>
      <c r="F240" s="1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7"/>
      <c r="F241" s="1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7"/>
      <c r="F242" s="1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7"/>
      <c r="F243" s="1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7"/>
      <c r="F244" s="1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7"/>
      <c r="F245" s="1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7"/>
      <c r="F246" s="1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7"/>
      <c r="F247" s="1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7"/>
      <c r="F248" s="1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7"/>
      <c r="F249" s="1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7"/>
      <c r="F250" s="1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7"/>
      <c r="F251" s="1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7"/>
      <c r="F252" s="1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7"/>
      <c r="F253" s="1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7"/>
      <c r="F254" s="1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7"/>
      <c r="F255" s="1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7"/>
      <c r="F256" s="1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7"/>
      <c r="F257" s="1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7"/>
      <c r="F258" s="1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7"/>
      <c r="F259" s="1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7"/>
      <c r="F260" s="1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7"/>
      <c r="F261" s="1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7"/>
      <c r="F262" s="1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7"/>
      <c r="F263" s="1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7"/>
      <c r="F264" s="1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7"/>
      <c r="F265" s="1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7"/>
      <c r="F266" s="1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7"/>
      <c r="F267" s="1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7"/>
      <c r="F268" s="1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7"/>
      <c r="F269" s="1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7"/>
      <c r="F270" s="1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7"/>
      <c r="F271" s="1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7"/>
      <c r="F272" s="1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7"/>
      <c r="F273" s="1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7"/>
      <c r="F274" s="1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7"/>
      <c r="F275" s="1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7"/>
      <c r="F276" s="1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7"/>
      <c r="F277" s="1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7"/>
      <c r="F278" s="1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7"/>
      <c r="F279" s="1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7"/>
      <c r="F280" s="1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7"/>
      <c r="F281" s="1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7"/>
      <c r="F282" s="1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7"/>
      <c r="F283" s="1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7"/>
      <c r="F284" s="1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7"/>
      <c r="F285" s="1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7"/>
      <c r="F286" s="1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7"/>
      <c r="F287" s="1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7"/>
      <c r="F288" s="1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7"/>
      <c r="F289" s="1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7"/>
      <c r="F290" s="1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7"/>
      <c r="F291" s="1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7"/>
      <c r="F292" s="1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7"/>
      <c r="F293" s="1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7"/>
      <c r="F294" s="1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7"/>
      <c r="F295" s="1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7"/>
      <c r="F296" s="1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7"/>
      <c r="F297" s="1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7"/>
      <c r="F298" s="1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7"/>
      <c r="F299" s="1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7"/>
      <c r="F300" s="1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7"/>
      <c r="F301" s="1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7"/>
      <c r="F302" s="1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7"/>
      <c r="F303" s="1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7"/>
      <c r="F304" s="1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7"/>
      <c r="F305" s="1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7"/>
      <c r="F306" s="1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7"/>
      <c r="F307" s="1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7"/>
      <c r="F308" s="1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7"/>
      <c r="F309" s="1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7"/>
      <c r="F310" s="1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7"/>
      <c r="F311" s="1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7"/>
      <c r="F312" s="1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7"/>
      <c r="F313" s="1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7"/>
      <c r="F314" s="1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7"/>
      <c r="F315" s="1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7"/>
      <c r="F316" s="1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7"/>
      <c r="F317" s="1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7"/>
      <c r="F318" s="1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7"/>
      <c r="F319" s="1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7"/>
      <c r="F320" s="1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7"/>
      <c r="F321" s="1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7"/>
      <c r="F322" s="1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7"/>
      <c r="F323" s="1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7"/>
      <c r="F324" s="1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7"/>
      <c r="F325" s="1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7"/>
      <c r="F326" s="1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7"/>
      <c r="F327" s="1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7"/>
      <c r="F328" s="1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7"/>
      <c r="F329" s="1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7"/>
      <c r="F330" s="1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7"/>
      <c r="F331" s="1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7"/>
      <c r="F332" s="1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7"/>
      <c r="F333" s="1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7"/>
      <c r="F334" s="1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7"/>
      <c r="F335" s="1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7"/>
      <c r="F336" s="1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7"/>
      <c r="F337" s="1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7"/>
      <c r="F338" s="1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7"/>
      <c r="F339" s="1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7"/>
      <c r="F340" s="1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7"/>
      <c r="F341" s="1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7"/>
      <c r="F342" s="1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7"/>
      <c r="F343" s="1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7"/>
      <c r="F344" s="1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7"/>
      <c r="F345" s="1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7"/>
      <c r="F346" s="1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7"/>
      <c r="F347" s="1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7"/>
      <c r="F348" s="1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7"/>
      <c r="F349" s="1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7"/>
      <c r="F350" s="1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7"/>
      <c r="F351" s="1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7"/>
      <c r="F352" s="1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7"/>
      <c r="F353" s="1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7"/>
      <c r="F354" s="1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7"/>
      <c r="F355" s="1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7"/>
      <c r="F356" s="1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7"/>
      <c r="F357" s="1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7"/>
      <c r="F358" s="1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7"/>
      <c r="F359" s="1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7"/>
      <c r="F360" s="1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7"/>
      <c r="F361" s="1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7"/>
      <c r="F362" s="1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7"/>
      <c r="F363" s="1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7"/>
      <c r="F364" s="1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7"/>
      <c r="F365" s="1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7"/>
      <c r="F366" s="1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7"/>
      <c r="F367" s="1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7"/>
      <c r="F368" s="1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7"/>
      <c r="F369" s="1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7"/>
      <c r="F370" s="1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7"/>
      <c r="F371" s="1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7"/>
      <c r="F372" s="1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7"/>
      <c r="F373" s="1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7"/>
      <c r="F374" s="1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7"/>
      <c r="F375" s="1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7"/>
      <c r="F376" s="1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7"/>
      <c r="F377" s="1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7"/>
      <c r="F378" s="1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7"/>
      <c r="F379" s="1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7"/>
      <c r="F380" s="1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7"/>
      <c r="F381" s="1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7"/>
      <c r="F382" s="1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7"/>
      <c r="F383" s="1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7"/>
      <c r="F384" s="1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7"/>
      <c r="F385" s="1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7"/>
      <c r="F386" s="1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7"/>
      <c r="F387" s="1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7"/>
      <c r="F388" s="1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7"/>
      <c r="F389" s="1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7"/>
      <c r="F390" s="1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7"/>
      <c r="F391" s="1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7"/>
      <c r="F392" s="1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7"/>
      <c r="F393" s="1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7"/>
      <c r="F394" s="1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7"/>
      <c r="F395" s="1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7"/>
      <c r="F396" s="1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7"/>
      <c r="F397" s="1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7"/>
      <c r="F398" s="1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7"/>
      <c r="F399" s="1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7"/>
      <c r="F400" s="1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7"/>
      <c r="F401" s="1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7"/>
      <c r="F402" s="1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7"/>
      <c r="F403" s="1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7"/>
      <c r="F404" s="1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7"/>
      <c r="F405" s="1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7"/>
      <c r="F406" s="1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7"/>
      <c r="F407" s="1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7"/>
      <c r="F408" s="1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7"/>
      <c r="F409" s="1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7"/>
      <c r="F410" s="1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7"/>
      <c r="F411" s="1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7"/>
      <c r="F412" s="1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7"/>
      <c r="F413" s="1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7"/>
      <c r="F414" s="1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7"/>
      <c r="F415" s="1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7"/>
      <c r="F416" s="1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7"/>
      <c r="F417" s="1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7"/>
      <c r="F418" s="1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7"/>
      <c r="F419" s="1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7"/>
      <c r="F420" s="1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7"/>
      <c r="F421" s="1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7"/>
      <c r="F422" s="1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7"/>
      <c r="F423" s="1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7"/>
      <c r="F424" s="1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7"/>
      <c r="F425" s="1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7"/>
      <c r="F426" s="1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7"/>
      <c r="F427" s="1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7"/>
      <c r="F428" s="1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7"/>
      <c r="F429" s="1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7"/>
      <c r="F430" s="1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7"/>
      <c r="F431" s="1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7"/>
      <c r="F432" s="1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7"/>
      <c r="F433" s="1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7"/>
      <c r="F434" s="1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7"/>
      <c r="F435" s="1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7"/>
      <c r="F436" s="1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7"/>
      <c r="F437" s="1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7"/>
      <c r="F438" s="1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7"/>
      <c r="F439" s="1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7"/>
      <c r="F440" s="1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7"/>
      <c r="F441" s="1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7"/>
      <c r="F442" s="1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7"/>
      <c r="F443" s="1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7"/>
      <c r="F444" s="1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7"/>
      <c r="F445" s="1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7"/>
      <c r="F446" s="1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7"/>
      <c r="F447" s="1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7"/>
      <c r="F448" s="1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7"/>
      <c r="F449" s="1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7"/>
      <c r="F450" s="1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7"/>
      <c r="F451" s="1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7"/>
      <c r="F452" s="1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7"/>
      <c r="F453" s="1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7"/>
      <c r="F454" s="1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7"/>
      <c r="F455" s="1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7"/>
      <c r="F456" s="1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7"/>
      <c r="F457" s="1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7"/>
      <c r="F458" s="1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7"/>
      <c r="F459" s="1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7"/>
      <c r="F460" s="1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7"/>
      <c r="F461" s="1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7"/>
      <c r="F462" s="1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7"/>
      <c r="F463" s="1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7"/>
      <c r="F464" s="1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7"/>
      <c r="F465" s="1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7"/>
      <c r="F466" s="1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7"/>
      <c r="F467" s="1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7"/>
      <c r="F468" s="1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7"/>
      <c r="F469" s="1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7"/>
      <c r="F470" s="1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7"/>
      <c r="F471" s="1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7"/>
      <c r="F472" s="1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7"/>
      <c r="F473" s="1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7"/>
      <c r="F474" s="1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7"/>
      <c r="F475" s="1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7"/>
      <c r="F476" s="1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7"/>
      <c r="F477" s="1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7"/>
      <c r="F478" s="1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7"/>
      <c r="F479" s="1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7"/>
      <c r="F480" s="1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7"/>
      <c r="F481" s="1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7"/>
      <c r="F482" s="1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7"/>
      <c r="F483" s="1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7"/>
      <c r="F484" s="1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7"/>
      <c r="F485" s="1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7"/>
      <c r="F486" s="1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7"/>
      <c r="F487" s="1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7"/>
      <c r="F488" s="1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7"/>
      <c r="F489" s="1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7"/>
      <c r="F490" s="1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7"/>
      <c r="F491" s="1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7"/>
      <c r="F492" s="1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7"/>
      <c r="F493" s="1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7"/>
      <c r="F494" s="1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7"/>
      <c r="F495" s="1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7"/>
      <c r="F496" s="1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7"/>
      <c r="F497" s="1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7"/>
      <c r="F498" s="1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7"/>
      <c r="F499" s="1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7"/>
      <c r="F500" s="1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7"/>
      <c r="F501" s="1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7"/>
      <c r="F502" s="1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7"/>
      <c r="F503" s="1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7"/>
      <c r="F504" s="1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7"/>
      <c r="F505" s="1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7"/>
      <c r="F506" s="1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7"/>
      <c r="F507" s="1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7"/>
      <c r="F508" s="1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7"/>
      <c r="F509" s="1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7"/>
      <c r="F510" s="1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7"/>
      <c r="F511" s="1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7"/>
      <c r="F512" s="1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7"/>
      <c r="F513" s="1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7"/>
      <c r="F514" s="1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7"/>
      <c r="F515" s="1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7"/>
      <c r="F516" s="1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7"/>
      <c r="F517" s="1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7"/>
      <c r="F518" s="1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7"/>
      <c r="F519" s="1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7"/>
      <c r="F520" s="1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7"/>
      <c r="F521" s="1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7"/>
      <c r="F522" s="1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7"/>
      <c r="F523" s="1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7"/>
      <c r="F524" s="1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7"/>
      <c r="F525" s="1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7"/>
      <c r="F526" s="1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7"/>
      <c r="F527" s="1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7"/>
      <c r="F528" s="1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7"/>
      <c r="F529" s="1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7"/>
      <c r="F530" s="1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7"/>
      <c r="F531" s="1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7"/>
      <c r="F532" s="1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7"/>
      <c r="F533" s="1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7"/>
      <c r="F534" s="1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7"/>
      <c r="F535" s="1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7"/>
      <c r="F536" s="1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7"/>
      <c r="F537" s="1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7"/>
      <c r="F538" s="1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7"/>
      <c r="F539" s="1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7"/>
      <c r="F540" s="1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7"/>
      <c r="F541" s="1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7"/>
      <c r="F542" s="1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7"/>
      <c r="F543" s="1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7"/>
      <c r="F544" s="1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7"/>
      <c r="F545" s="1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7"/>
      <c r="F546" s="1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7"/>
      <c r="F547" s="1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7"/>
      <c r="F548" s="1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7"/>
      <c r="F549" s="1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7"/>
      <c r="F550" s="1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7"/>
      <c r="F551" s="1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7"/>
      <c r="F552" s="1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7"/>
      <c r="F553" s="1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7"/>
      <c r="F554" s="1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7"/>
      <c r="F555" s="1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7"/>
      <c r="F556" s="1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7"/>
      <c r="F557" s="1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7"/>
      <c r="F558" s="1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7"/>
      <c r="F559" s="1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7"/>
      <c r="F560" s="1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7"/>
      <c r="F561" s="1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7"/>
      <c r="F562" s="1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7"/>
      <c r="F563" s="1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7"/>
      <c r="F564" s="1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7"/>
      <c r="F565" s="1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7"/>
      <c r="F566" s="1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7"/>
      <c r="F567" s="1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7"/>
      <c r="F568" s="1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7"/>
      <c r="F569" s="1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7"/>
      <c r="F570" s="1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7"/>
      <c r="F571" s="1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7"/>
      <c r="F572" s="1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7"/>
      <c r="F573" s="1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7"/>
      <c r="F574" s="1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7"/>
      <c r="F575" s="1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7"/>
      <c r="F576" s="1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7"/>
      <c r="F577" s="1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7"/>
      <c r="F578" s="1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7"/>
      <c r="F579" s="1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7"/>
      <c r="F580" s="1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7"/>
      <c r="F581" s="1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7"/>
      <c r="F582" s="1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7"/>
      <c r="F583" s="1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7"/>
      <c r="F584" s="1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7"/>
      <c r="F585" s="1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7"/>
      <c r="F586" s="1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7"/>
      <c r="F587" s="1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7"/>
      <c r="F588" s="1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7"/>
      <c r="F589" s="1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7"/>
      <c r="F590" s="1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7"/>
      <c r="F591" s="1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7"/>
      <c r="F592" s="1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7"/>
      <c r="F593" s="1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7"/>
      <c r="F594" s="1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7"/>
      <c r="F595" s="1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7"/>
      <c r="F596" s="1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7"/>
      <c r="F597" s="1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7"/>
      <c r="F598" s="1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7"/>
      <c r="F599" s="1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7"/>
      <c r="F600" s="1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7"/>
      <c r="F601" s="1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7"/>
      <c r="F602" s="1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7"/>
      <c r="F603" s="1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7"/>
      <c r="F604" s="1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7"/>
      <c r="F605" s="1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7"/>
      <c r="F606" s="1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7"/>
      <c r="F607" s="1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7"/>
      <c r="F608" s="1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7"/>
      <c r="F609" s="1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7"/>
      <c r="F610" s="1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7"/>
      <c r="F611" s="1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7"/>
      <c r="F612" s="1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7"/>
      <c r="F613" s="1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7"/>
      <c r="F614" s="1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7"/>
      <c r="F615" s="1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7"/>
      <c r="F616" s="1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7"/>
      <c r="F617" s="1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7"/>
      <c r="F618" s="1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7"/>
      <c r="F619" s="1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7"/>
      <c r="F620" s="1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7"/>
      <c r="F621" s="1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7"/>
      <c r="F622" s="1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7"/>
      <c r="F623" s="1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7"/>
      <c r="F624" s="1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7"/>
      <c r="F625" s="1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7"/>
      <c r="F626" s="1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7"/>
      <c r="F627" s="1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7"/>
      <c r="F628" s="1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7"/>
      <c r="F629" s="1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7"/>
      <c r="F630" s="1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7"/>
      <c r="F631" s="1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7"/>
      <c r="F632" s="1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7"/>
      <c r="F633" s="1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7"/>
      <c r="F634" s="1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7"/>
      <c r="F635" s="1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7"/>
      <c r="F636" s="1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7"/>
      <c r="F637" s="1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7"/>
      <c r="F638" s="1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7"/>
      <c r="F639" s="1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7"/>
      <c r="F640" s="1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7"/>
      <c r="F641" s="1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7"/>
      <c r="F642" s="1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7"/>
      <c r="F643" s="1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7"/>
      <c r="F644" s="1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7"/>
      <c r="F645" s="1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7"/>
      <c r="F646" s="1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7"/>
      <c r="F647" s="1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7"/>
      <c r="F648" s="1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7"/>
      <c r="F649" s="1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7"/>
      <c r="F650" s="1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7"/>
      <c r="F651" s="1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7"/>
      <c r="F652" s="1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7"/>
      <c r="F653" s="1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7"/>
      <c r="F654" s="1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7"/>
      <c r="F655" s="1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7"/>
      <c r="F656" s="1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7"/>
      <c r="F657" s="1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7"/>
      <c r="F658" s="1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7"/>
      <c r="F659" s="1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7"/>
      <c r="F660" s="1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7"/>
      <c r="F661" s="1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7"/>
      <c r="F662" s="1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7"/>
      <c r="F663" s="1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7"/>
      <c r="F664" s="1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7"/>
      <c r="F665" s="1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7"/>
      <c r="F666" s="1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7"/>
      <c r="F667" s="1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7"/>
      <c r="F668" s="1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7"/>
      <c r="F669" s="1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7"/>
      <c r="F670" s="1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7"/>
      <c r="F671" s="1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7"/>
      <c r="F672" s="1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7"/>
      <c r="F673" s="1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7"/>
      <c r="F674" s="1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7"/>
      <c r="F675" s="1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7"/>
      <c r="F676" s="1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7"/>
      <c r="F677" s="1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7"/>
      <c r="F678" s="1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7"/>
      <c r="F679" s="1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7"/>
      <c r="F680" s="1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7"/>
      <c r="F681" s="1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7"/>
      <c r="F682" s="1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7"/>
      <c r="F683" s="1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7"/>
      <c r="F684" s="1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7"/>
      <c r="F685" s="1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7"/>
      <c r="F686" s="1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7"/>
      <c r="F687" s="1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7"/>
      <c r="F688" s="1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7"/>
      <c r="F689" s="1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7"/>
      <c r="F690" s="1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7"/>
      <c r="F691" s="1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7"/>
      <c r="F692" s="1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7"/>
      <c r="F693" s="1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7"/>
      <c r="F694" s="1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7"/>
      <c r="F695" s="1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7"/>
      <c r="F696" s="1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7"/>
      <c r="F697" s="1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7"/>
      <c r="F698" s="1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7"/>
      <c r="F699" s="1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7"/>
      <c r="F700" s="1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7"/>
      <c r="F701" s="1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7"/>
      <c r="F702" s="1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7"/>
      <c r="F703" s="1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7"/>
      <c r="F704" s="1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7"/>
      <c r="F705" s="1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7"/>
      <c r="F706" s="1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7"/>
      <c r="F707" s="1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7"/>
      <c r="F708" s="1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7"/>
      <c r="F709" s="1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7"/>
      <c r="F710" s="1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7"/>
      <c r="F711" s="1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7"/>
      <c r="F712" s="1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7"/>
      <c r="F713" s="1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7"/>
      <c r="F714" s="1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7"/>
      <c r="F715" s="1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7"/>
      <c r="F716" s="1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7"/>
      <c r="F717" s="1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7"/>
      <c r="F718" s="1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7"/>
      <c r="F719" s="1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7"/>
      <c r="F720" s="1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7"/>
      <c r="F721" s="1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7"/>
      <c r="F722" s="1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7"/>
      <c r="F723" s="1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7"/>
      <c r="F724" s="1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7"/>
      <c r="F725" s="1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7"/>
      <c r="F726" s="1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7"/>
      <c r="F727" s="1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7"/>
      <c r="F728" s="1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7"/>
      <c r="F729" s="1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7"/>
      <c r="F730" s="1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7"/>
      <c r="F731" s="1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7"/>
      <c r="F732" s="1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7"/>
      <c r="F733" s="1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7"/>
      <c r="F734" s="1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7"/>
      <c r="F735" s="1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7"/>
      <c r="F736" s="1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7"/>
      <c r="F737" s="1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7"/>
      <c r="F738" s="1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7"/>
      <c r="F739" s="1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7"/>
      <c r="F740" s="1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7"/>
      <c r="F741" s="1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7"/>
      <c r="F742" s="1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7"/>
      <c r="F743" s="1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7"/>
      <c r="F744" s="1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7"/>
      <c r="F745" s="1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7"/>
      <c r="F746" s="1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7"/>
      <c r="F747" s="1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7"/>
      <c r="F748" s="1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7"/>
      <c r="F749" s="1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7"/>
      <c r="F750" s="1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7"/>
      <c r="F751" s="1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7"/>
      <c r="F752" s="1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7"/>
      <c r="F753" s="1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7"/>
      <c r="F754" s="1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7"/>
      <c r="F755" s="1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7"/>
      <c r="F756" s="1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7"/>
      <c r="F757" s="1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7"/>
      <c r="F758" s="1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7"/>
      <c r="F759" s="1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7"/>
      <c r="F760" s="1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7"/>
      <c r="F761" s="1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7"/>
      <c r="F762" s="1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7"/>
      <c r="F763" s="1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7"/>
      <c r="F764" s="1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7"/>
      <c r="F765" s="1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7"/>
      <c r="F766" s="1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7"/>
      <c r="F767" s="1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7"/>
      <c r="F768" s="1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7"/>
      <c r="F769" s="1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7"/>
      <c r="F770" s="1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7"/>
      <c r="F771" s="1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7"/>
      <c r="F772" s="1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7"/>
      <c r="F773" s="1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7"/>
      <c r="F774" s="1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7"/>
      <c r="F775" s="1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7"/>
      <c r="F776" s="1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7"/>
      <c r="F777" s="1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7"/>
      <c r="F778" s="1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7"/>
      <c r="F779" s="1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7"/>
      <c r="F780" s="1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7"/>
      <c r="F781" s="1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7"/>
      <c r="F782" s="1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7"/>
      <c r="F783" s="1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7"/>
      <c r="F784" s="1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7"/>
      <c r="F785" s="1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7"/>
      <c r="F786" s="1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7"/>
      <c r="F787" s="1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7"/>
      <c r="F788" s="1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7"/>
      <c r="F789" s="1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7"/>
      <c r="F790" s="1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7"/>
      <c r="F791" s="1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7"/>
      <c r="F792" s="1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7"/>
      <c r="F793" s="1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7"/>
      <c r="F794" s="1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7"/>
      <c r="F795" s="1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7"/>
      <c r="F796" s="1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7"/>
      <c r="F797" s="1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7"/>
      <c r="F798" s="1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7"/>
      <c r="F799" s="1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7"/>
      <c r="F800" s="1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7"/>
      <c r="F801" s="1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7"/>
      <c r="F802" s="1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7"/>
      <c r="F803" s="1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7"/>
      <c r="F804" s="1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7"/>
      <c r="F805" s="1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7"/>
      <c r="F806" s="1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7"/>
      <c r="F807" s="1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7"/>
      <c r="F808" s="1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7"/>
      <c r="F809" s="1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7"/>
      <c r="F810" s="1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7"/>
      <c r="F811" s="1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7"/>
      <c r="F812" s="1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7"/>
      <c r="F813" s="1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7"/>
      <c r="F814" s="1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7"/>
      <c r="F815" s="1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7"/>
      <c r="F816" s="1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7"/>
      <c r="F817" s="1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7"/>
      <c r="F818" s="1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7"/>
      <c r="F819" s="1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7"/>
      <c r="F820" s="1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7"/>
      <c r="F821" s="1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7"/>
      <c r="F822" s="1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7"/>
      <c r="F823" s="1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7"/>
      <c r="F824" s="1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7"/>
      <c r="F825" s="1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7"/>
      <c r="F826" s="1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7"/>
      <c r="F827" s="1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7"/>
      <c r="F828" s="1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7"/>
      <c r="F829" s="1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7"/>
      <c r="F830" s="1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7"/>
      <c r="F831" s="1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7"/>
      <c r="F832" s="1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7"/>
      <c r="F833" s="1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7"/>
      <c r="F834" s="1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7"/>
      <c r="F835" s="1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7"/>
      <c r="F836" s="1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7"/>
      <c r="F837" s="1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7"/>
      <c r="F838" s="1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7"/>
      <c r="F839" s="1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7"/>
      <c r="F840" s="1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7"/>
      <c r="F841" s="1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7"/>
      <c r="F842" s="1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7"/>
      <c r="F843" s="1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7"/>
      <c r="F844" s="1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7"/>
      <c r="F845" s="1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7"/>
      <c r="F846" s="1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7"/>
      <c r="F847" s="1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7"/>
      <c r="F848" s="1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7"/>
      <c r="F849" s="1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7"/>
      <c r="F850" s="1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7"/>
      <c r="F851" s="1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7"/>
      <c r="F852" s="1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7"/>
      <c r="F853" s="1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7"/>
      <c r="F854" s="1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7"/>
      <c r="F855" s="1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7"/>
      <c r="F856" s="1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7"/>
      <c r="F857" s="1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7"/>
      <c r="F858" s="1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7"/>
      <c r="F859" s="1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7"/>
      <c r="F860" s="1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7"/>
      <c r="F861" s="1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7"/>
      <c r="F862" s="1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7"/>
      <c r="F863" s="1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7"/>
      <c r="F864" s="1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7"/>
      <c r="F865" s="1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7"/>
      <c r="F866" s="1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7"/>
      <c r="F867" s="1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7"/>
      <c r="F868" s="1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7"/>
      <c r="F869" s="1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7"/>
      <c r="F870" s="1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7"/>
      <c r="F871" s="1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7"/>
      <c r="F872" s="1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7"/>
      <c r="F873" s="1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7"/>
      <c r="F874" s="1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7"/>
      <c r="F875" s="1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7"/>
      <c r="F876" s="1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7"/>
      <c r="F877" s="1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7"/>
      <c r="F878" s="1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7"/>
      <c r="F879" s="1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7"/>
      <c r="F880" s="1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7"/>
      <c r="F881" s="1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7"/>
      <c r="F882" s="1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7"/>
      <c r="F883" s="1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7"/>
      <c r="F884" s="1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7"/>
      <c r="F885" s="1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7"/>
      <c r="F886" s="1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7"/>
      <c r="F887" s="1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7"/>
      <c r="F888" s="1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7"/>
      <c r="F889" s="1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7"/>
      <c r="F890" s="1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7"/>
      <c r="F891" s="1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7"/>
      <c r="F892" s="1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7"/>
      <c r="F893" s="1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7"/>
      <c r="F894" s="1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7"/>
      <c r="F895" s="1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7"/>
      <c r="F896" s="1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7"/>
      <c r="F897" s="1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7"/>
      <c r="F898" s="1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7"/>
      <c r="F899" s="1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7"/>
      <c r="F900" s="1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7"/>
      <c r="F901" s="1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7"/>
      <c r="F902" s="1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7"/>
      <c r="F903" s="1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7"/>
      <c r="F904" s="1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7"/>
      <c r="F905" s="1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7"/>
      <c r="F906" s="1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7"/>
      <c r="F907" s="1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7"/>
      <c r="F908" s="1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7"/>
      <c r="F909" s="1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7"/>
      <c r="F910" s="1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7"/>
      <c r="F911" s="1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7"/>
      <c r="F912" s="1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7"/>
      <c r="F913" s="1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7"/>
      <c r="F914" s="1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7"/>
      <c r="F915" s="1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7"/>
      <c r="F916" s="1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7"/>
      <c r="F917" s="1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7"/>
      <c r="F918" s="1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7"/>
      <c r="F919" s="1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7"/>
      <c r="F920" s="1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7"/>
      <c r="F921" s="1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7"/>
      <c r="F922" s="1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7"/>
      <c r="F923" s="1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7"/>
      <c r="F924" s="1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7"/>
      <c r="F925" s="1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7"/>
      <c r="F926" s="1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7"/>
      <c r="F927" s="1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7"/>
      <c r="F928" s="1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7"/>
      <c r="F929" s="1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7"/>
      <c r="F930" s="1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7"/>
      <c r="F931" s="1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7"/>
      <c r="F932" s="1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7"/>
      <c r="F933" s="1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7"/>
      <c r="F934" s="1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7"/>
      <c r="F935" s="1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7"/>
      <c r="F936" s="1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7"/>
      <c r="F937" s="1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7"/>
      <c r="F938" s="1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7"/>
      <c r="F939" s="1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7"/>
      <c r="F940" s="1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7"/>
      <c r="F941" s="1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7"/>
      <c r="F942" s="1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7"/>
      <c r="F943" s="1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7"/>
      <c r="F944" s="1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7"/>
      <c r="F945" s="1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7"/>
      <c r="F946" s="1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7"/>
      <c r="F947" s="1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7"/>
      <c r="F948" s="1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7"/>
      <c r="F949" s="1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7"/>
      <c r="F950" s="1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7"/>
      <c r="F951" s="1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7"/>
      <c r="F952" s="1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7"/>
      <c r="F953" s="1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7"/>
      <c r="F954" s="1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7"/>
      <c r="F955" s="1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7"/>
      <c r="F956" s="1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7"/>
      <c r="F957" s="1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7"/>
      <c r="F958" s="1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7"/>
      <c r="F959" s="1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7"/>
      <c r="F960" s="1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7"/>
      <c r="F961" s="1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7"/>
      <c r="F962" s="1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7"/>
      <c r="F963" s="1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7"/>
      <c r="F964" s="1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7"/>
      <c r="F965" s="1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7"/>
      <c r="F966" s="1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7"/>
      <c r="F967" s="1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7"/>
      <c r="F968" s="1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7"/>
      <c r="F969" s="1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7"/>
      <c r="F970" s="1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7"/>
      <c r="F971" s="1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7"/>
      <c r="F972" s="1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7"/>
      <c r="F973" s="1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7"/>
      <c r="F974" s="1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7"/>
      <c r="F975" s="1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7"/>
      <c r="F976" s="1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7"/>
      <c r="F977" s="1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7"/>
      <c r="F978" s="1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7"/>
      <c r="F979" s="1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7"/>
      <c r="F980" s="1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7"/>
      <c r="F981" s="1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7"/>
      <c r="F982" s="1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7"/>
      <c r="F983" s="1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7"/>
      <c r="F984" s="1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7"/>
      <c r="F985" s="1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7"/>
      <c r="F986" s="1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7"/>
      <c r="F987" s="1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7"/>
      <c r="F988" s="1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7"/>
      <c r="F989" s="1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7"/>
      <c r="F990" s="1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7"/>
      <c r="F991" s="1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7"/>
      <c r="F992" s="1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7"/>
      <c r="F993" s="1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7"/>
      <c r="F994" s="1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7"/>
      <c r="F995" s="1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7"/>
      <c r="F996" s="1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7"/>
      <c r="F997" s="1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7"/>
      <c r="F998" s="1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7"/>
      <c r="F999" s="1"/>
      <c r="G999" s="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7"/>
      <c r="F1000" s="1"/>
      <c r="G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fo08eO05Oin/TWCbTBDaxL9lux5s2t73Ai4aKh1a3kessuz1KKm8L7Jp3IhfQewm15tC2DfwS0lIvIRCTbkHmw==" saltValue="7BeYAKK2wTxqRTSyq7d8jA==" spinCount="100000" sheet="1" objects="1" scenarios="1" selectLockedCells="1"/>
  <mergeCells count="32">
    <mergeCell ref="C2:D4"/>
    <mergeCell ref="B7:D7"/>
    <mergeCell ref="B14:C14"/>
    <mergeCell ref="B16:D16"/>
    <mergeCell ref="F17:H17"/>
    <mergeCell ref="I18:R19"/>
    <mergeCell ref="F23:G23"/>
    <mergeCell ref="F24:G24"/>
    <mergeCell ref="F26:G26"/>
    <mergeCell ref="F19:G19"/>
    <mergeCell ref="F20:G20"/>
    <mergeCell ref="I20:R25"/>
    <mergeCell ref="F21:G21"/>
    <mergeCell ref="F22:G22"/>
    <mergeCell ref="B23:D23"/>
    <mergeCell ref="F25:G25"/>
    <mergeCell ref="B35:D35"/>
    <mergeCell ref="B36:C36"/>
    <mergeCell ref="B37:C37"/>
    <mergeCell ref="F27:G27"/>
    <mergeCell ref="F28:G28"/>
    <mergeCell ref="F29:G29"/>
    <mergeCell ref="F30:G30"/>
    <mergeCell ref="F34:Q37"/>
    <mergeCell ref="B38:C38"/>
    <mergeCell ref="B24:D24"/>
    <mergeCell ref="B26:C26"/>
    <mergeCell ref="B27:C27"/>
    <mergeCell ref="B29:C29"/>
    <mergeCell ref="B30:C30"/>
    <mergeCell ref="B31:C31"/>
    <mergeCell ref="B33:C33"/>
  </mergeCells>
  <dataValidations count="1">
    <dataValidation type="list" allowBlank="1" showDropDown="1" showInputMessage="1" prompt="Escolha um percentual de contribuição conforme tabela ao lado." sqref="D20" xr:uid="{00000000-0002-0000-0000-000000000000}">
      <formula1>Cont</formula1>
    </dataValidation>
  </dataValidations>
  <pageMargins left="0.511811024" right="0.511811024" top="0.78740157499999996" bottom="0.787401574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47.7109375" customWidth="1"/>
    <col min="3" max="26" width="8.7109375" customWidth="1"/>
  </cols>
  <sheetData>
    <row r="2" spans="2:2" ht="21" x14ac:dyDescent="0.35">
      <c r="B2" s="9" t="s">
        <v>15</v>
      </c>
    </row>
    <row r="3" spans="2:2" ht="31.5" x14ac:dyDescent="0.5">
      <c r="B3" s="47">
        <v>3.5000000000000003E-2</v>
      </c>
    </row>
    <row r="4" spans="2:2" ht="31.5" x14ac:dyDescent="0.5">
      <c r="B4" s="48">
        <v>4.4999999999999998E-2</v>
      </c>
    </row>
    <row r="5" spans="2:2" ht="31.5" x14ac:dyDescent="0.5">
      <c r="B5" s="48">
        <v>5.5E-2</v>
      </c>
    </row>
    <row r="6" spans="2:2" ht="31.5" x14ac:dyDescent="0.5">
      <c r="B6" s="48">
        <v>6.5000000000000002E-2</v>
      </c>
    </row>
    <row r="7" spans="2:2" ht="31.5" x14ac:dyDescent="0.5">
      <c r="B7" s="48">
        <v>7.4999999999999997E-2</v>
      </c>
    </row>
    <row r="8" spans="2:2" ht="31.5" x14ac:dyDescent="0.5">
      <c r="B8" s="48">
        <v>0.08</v>
      </c>
    </row>
    <row r="9" spans="2:2" ht="31.5" x14ac:dyDescent="0.5">
      <c r="B9" s="48">
        <v>0.09</v>
      </c>
    </row>
    <row r="10" spans="2:2" ht="31.5" x14ac:dyDescent="0.5">
      <c r="B10" s="48">
        <v>0.1</v>
      </c>
    </row>
    <row r="11" spans="2:2" ht="31.5" x14ac:dyDescent="0.5">
      <c r="B11" s="48">
        <v>0.11</v>
      </c>
    </row>
    <row r="12" spans="2:2" ht="31.5" x14ac:dyDescent="0.5">
      <c r="B12" s="48">
        <v>0.13</v>
      </c>
    </row>
    <row r="13" spans="2:2" ht="31.5" x14ac:dyDescent="0.5">
      <c r="B13" s="49">
        <v>0.15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Cálculos comparativo</vt:lpstr>
      <vt:lpstr>Planilha4</vt:lpstr>
      <vt:lpstr>Cont</vt:lpstr>
      <vt:lpstr>CONTRIBUIÇÃO_PARA_O_PREVPLAN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Igor Bolzan</cp:lastModifiedBy>
  <dcterms:modified xsi:type="dcterms:W3CDTF">2022-05-24T17:54:21Z</dcterms:modified>
</cp:coreProperties>
</file>